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<sst xmlns="http://schemas.openxmlformats.org/spreadsheetml/2006/main" count="1306" uniqueCount="595">
  <si>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</si>
  <si>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</si>
  <si>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</si>
  <si>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</si>
  <si>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</si>
  <si>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</si>
  <si>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</si>
  <si>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</si>
  <si>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</si>
  <si>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</si>
  <si>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</si>
  <si>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</si>
  <si>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</si>
  <si>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</si>
  <si>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- 12/31/2008</t>
  </si>
  <si>
    <t>National Park Service - Summary of Acreage - 12/31/2008</t>
  </si>
  <si>
    <t>National Park Service - Acreage by State - 12/31/2008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</si>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</sst>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8" totalsRowCount="1" headerRowDxfId="63" dataDxfId="6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8" altTextSummary="National Park Service_x000d__x000a_Listing of Acreage Report_x000d__x000a_as of December 31, 2008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8" altTextSummary="National Park Service_x000d__x000a_Summary of Acreage Report_x000d__x000a_as of December 31, 2008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8" altTextSummary="National Park Service_x000d__x000a_Acreage by State Report_x000d__x000a_as of December 31, 200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2.285156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17</v>
      </c>
      <c r="B3" s="12" t="s">
        <v>18</v>
      </c>
      <c r="C3" s="12" t="s">
        <v>19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20</v>
      </c>
      <c r="B4" s="12" t="s">
        <v>21</v>
      </c>
      <c r="C4" s="12" t="s">
        <v>22</v>
      </c>
      <c r="D4" s="13">
        <v>35693.870000000003</v>
      </c>
      <c r="E4" s="13">
        <v>10624.09</v>
      </c>
      <c r="F4" s="13">
        <v>21.8</v>
      </c>
      <c r="G4" s="13">
        <v>46339.76</v>
      </c>
      <c r="H4" s="13">
        <v>48.22</v>
      </c>
      <c r="I4" s="13">
        <v>1012.18</v>
      </c>
      <c r="J4" s="13">
        <v>1060.4000000000001</v>
      </c>
      <c r="K4" s="13">
        <v>47400.160000000003</v>
      </c>
    </row>
    <row r="5" spans="1:14" x14ac:dyDescent="0.25">
      <c r="A5" s="11" t="s">
        <v>23</v>
      </c>
      <c r="B5" s="12" t="s">
        <v>24</v>
      </c>
      <c r="C5" s="12" t="s">
        <v>22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25</v>
      </c>
      <c r="B6" s="12" t="s">
        <v>26</v>
      </c>
      <c r="C6" s="12" t="s">
        <v>22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27</v>
      </c>
      <c r="B7" s="12" t="s">
        <v>22</v>
      </c>
      <c r="C7" s="12" t="s">
        <v>28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29</v>
      </c>
      <c r="B8" s="12" t="s">
        <v>30</v>
      </c>
      <c r="C8" s="12" t="s">
        <v>31</v>
      </c>
      <c r="D8" s="13">
        <v>28433.55</v>
      </c>
      <c r="E8" s="13">
        <v>0</v>
      </c>
      <c r="F8" s="13">
        <v>0</v>
      </c>
      <c r="G8" s="13">
        <v>28433.55</v>
      </c>
      <c r="H8" s="13">
        <v>90</v>
      </c>
      <c r="I8" s="13">
        <v>2141.92</v>
      </c>
      <c r="J8" s="13">
        <v>2231.92</v>
      </c>
      <c r="K8" s="13">
        <v>30665.47</v>
      </c>
    </row>
    <row r="9" spans="1:14" x14ac:dyDescent="0.25">
      <c r="A9" s="11" t="s">
        <v>32</v>
      </c>
      <c r="B9" s="12" t="s">
        <v>33</v>
      </c>
      <c r="C9" s="12" t="s">
        <v>34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35</v>
      </c>
      <c r="B10" s="12" t="s">
        <v>36</v>
      </c>
      <c r="C10" s="12" t="s">
        <v>22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37</v>
      </c>
      <c r="B11" s="12" t="s">
        <v>33</v>
      </c>
      <c r="C11" s="12" t="s">
        <v>34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38</v>
      </c>
      <c r="B12" s="12" t="s">
        <v>39</v>
      </c>
      <c r="C12" s="12" t="s">
        <v>19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40</v>
      </c>
      <c r="B13" s="12" t="s">
        <v>41</v>
      </c>
      <c r="C13" s="12" t="s">
        <v>19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42</v>
      </c>
      <c r="B14" s="12" t="s">
        <v>30</v>
      </c>
      <c r="C14" s="12" t="s">
        <v>31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43</v>
      </c>
      <c r="B15" s="12" t="s">
        <v>30</v>
      </c>
      <c r="C15" s="12" t="s">
        <v>31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44</v>
      </c>
      <c r="B16" s="12" t="s">
        <v>45</v>
      </c>
      <c r="C16" s="12" t="s">
        <v>46</v>
      </c>
      <c r="D16" s="13">
        <v>1991.36</v>
      </c>
      <c r="E16" s="13">
        <v>751.4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47</v>
      </c>
      <c r="B17" s="12" t="s">
        <v>48</v>
      </c>
      <c r="C17" s="12" t="s">
        <v>28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27206.7</v>
      </c>
      <c r="I17" s="13">
        <v>4.54</v>
      </c>
      <c r="J17" s="13">
        <v>27211.24</v>
      </c>
      <c r="K17" s="13">
        <v>69371.89</v>
      </c>
    </row>
    <row r="18" spans="1:11" x14ac:dyDescent="0.25">
      <c r="A18" s="11" t="s">
        <v>49</v>
      </c>
      <c r="B18" s="12" t="s">
        <v>50</v>
      </c>
      <c r="C18" s="12" t="s">
        <v>51</v>
      </c>
      <c r="D18" s="13">
        <v>99016.18</v>
      </c>
      <c r="E18" s="13">
        <v>14000.5</v>
      </c>
      <c r="F18" s="13">
        <v>58200.98</v>
      </c>
      <c r="G18" s="13">
        <v>171217.66</v>
      </c>
      <c r="H18" s="13">
        <v>49183.71</v>
      </c>
      <c r="I18" s="13">
        <v>8262.9</v>
      </c>
      <c r="J18" s="13">
        <v>57446.61</v>
      </c>
      <c r="K18" s="13">
        <v>228664.27</v>
      </c>
    </row>
    <row r="19" spans="1:11" x14ac:dyDescent="0.25">
      <c r="A19" s="11" t="s">
        <v>52</v>
      </c>
      <c r="B19" s="12" t="s">
        <v>53</v>
      </c>
      <c r="C19" s="12" t="s">
        <v>22</v>
      </c>
      <c r="D19" s="13">
        <v>1695.29</v>
      </c>
      <c r="E19" s="13">
        <v>-0.31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54</v>
      </c>
      <c r="B20" s="12" t="s">
        <v>55</v>
      </c>
      <c r="C20" s="12" t="s">
        <v>34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56</v>
      </c>
      <c r="B21" s="12" t="s">
        <v>57</v>
      </c>
      <c r="C21" s="12" t="s">
        <v>28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58</v>
      </c>
      <c r="B22" s="12" t="s">
        <v>53</v>
      </c>
      <c r="C22" s="12" t="s">
        <v>46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59</v>
      </c>
      <c r="B23" s="12" t="s">
        <v>60</v>
      </c>
      <c r="C23" s="12" t="s">
        <v>22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61</v>
      </c>
      <c r="B24" s="12" t="s">
        <v>62</v>
      </c>
      <c r="C24" s="12" t="s">
        <v>34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63</v>
      </c>
      <c r="B25" s="12" t="s">
        <v>64</v>
      </c>
      <c r="C25" s="12" t="s">
        <v>28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65</v>
      </c>
      <c r="B26" s="12" t="s">
        <v>62</v>
      </c>
      <c r="C26" s="12" t="s">
        <v>34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66</v>
      </c>
      <c r="B27" s="12" t="s">
        <v>67</v>
      </c>
      <c r="C27" s="12" t="s">
        <v>34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68</v>
      </c>
      <c r="B28" s="12" t="s">
        <v>30</v>
      </c>
      <c r="C28" s="12" t="s">
        <v>31</v>
      </c>
      <c r="D28" s="13">
        <v>2537850</v>
      </c>
      <c r="E28" s="13">
        <v>0</v>
      </c>
      <c r="F28" s="13">
        <v>0</v>
      </c>
      <c r="G28" s="13">
        <v>2537850</v>
      </c>
      <c r="H28" s="13">
        <v>0</v>
      </c>
      <c r="I28" s="13">
        <v>159542.03</v>
      </c>
      <c r="J28" s="13">
        <v>159542.03</v>
      </c>
      <c r="K28" s="13">
        <v>2697392.03</v>
      </c>
    </row>
    <row r="29" spans="1:11" x14ac:dyDescent="0.25">
      <c r="A29" s="11" t="s">
        <v>69</v>
      </c>
      <c r="B29" s="12" t="s">
        <v>33</v>
      </c>
      <c r="C29" s="12" t="s">
        <v>34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70</v>
      </c>
      <c r="B30" s="12" t="s">
        <v>71</v>
      </c>
      <c r="C30" s="12" t="s">
        <v>19</v>
      </c>
      <c r="D30" s="13">
        <v>112397.32</v>
      </c>
      <c r="E30" s="13">
        <v>0</v>
      </c>
      <c r="F30" s="13">
        <v>0</v>
      </c>
      <c r="G30" s="13">
        <v>112397.32</v>
      </c>
      <c r="H30" s="13">
        <v>32819.519999999997</v>
      </c>
      <c r="I30" s="13">
        <v>896.5</v>
      </c>
      <c r="J30" s="13">
        <v>33716.019999999997</v>
      </c>
      <c r="K30" s="13">
        <v>146113.34</v>
      </c>
    </row>
    <row r="31" spans="1:11" x14ac:dyDescent="0.25">
      <c r="A31" s="11" t="s">
        <v>72</v>
      </c>
      <c r="B31" s="12" t="s">
        <v>71</v>
      </c>
      <c r="C31" s="12" t="s">
        <v>19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73</v>
      </c>
      <c r="B32" s="12" t="s">
        <v>74</v>
      </c>
      <c r="C32" s="12" t="s">
        <v>75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76</v>
      </c>
      <c r="B33" s="12" t="s">
        <v>77</v>
      </c>
      <c r="C33" s="12" t="s">
        <v>19</v>
      </c>
      <c r="D33" s="13">
        <v>116307.95</v>
      </c>
      <c r="E33" s="13">
        <v>0</v>
      </c>
      <c r="F33" s="13">
        <v>21.13</v>
      </c>
      <c r="G33" s="13">
        <v>116329.08</v>
      </c>
      <c r="H33" s="13">
        <v>3220.23</v>
      </c>
      <c r="I33" s="13">
        <v>5761.03</v>
      </c>
      <c r="J33" s="13">
        <v>8981.26</v>
      </c>
      <c r="K33" s="13">
        <v>125310.34</v>
      </c>
    </row>
    <row r="34" spans="1:11" x14ac:dyDescent="0.25">
      <c r="A34" s="11" t="s">
        <v>78</v>
      </c>
      <c r="B34" s="12" t="s">
        <v>33</v>
      </c>
      <c r="C34" s="12" t="s">
        <v>34</v>
      </c>
      <c r="D34" s="13">
        <v>95960.8</v>
      </c>
      <c r="E34" s="13">
        <v>13.34</v>
      </c>
      <c r="F34" s="13">
        <v>0</v>
      </c>
      <c r="G34" s="13">
        <v>95974.14</v>
      </c>
      <c r="H34" s="13">
        <v>63.97</v>
      </c>
      <c r="I34" s="13">
        <v>3365.49</v>
      </c>
      <c r="J34" s="13">
        <v>3429.46</v>
      </c>
      <c r="K34" s="13">
        <v>99403.6</v>
      </c>
    </row>
    <row r="35" spans="1:11" x14ac:dyDescent="0.25">
      <c r="A35" s="11" t="s">
        <v>79</v>
      </c>
      <c r="B35" s="12" t="s">
        <v>80</v>
      </c>
      <c r="C35" s="12" t="s">
        <v>34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81</v>
      </c>
      <c r="B36" s="12" t="s">
        <v>82</v>
      </c>
      <c r="C36" s="12" t="s">
        <v>19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83</v>
      </c>
      <c r="B37" s="12" t="s">
        <v>67</v>
      </c>
      <c r="C37" s="12" t="s">
        <v>34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84</v>
      </c>
      <c r="B38" s="12" t="s">
        <v>85</v>
      </c>
      <c r="C38" s="12" t="s">
        <v>19</v>
      </c>
      <c r="D38" s="13">
        <v>81680.17</v>
      </c>
      <c r="E38" s="13">
        <v>2149.7399999999998</v>
      </c>
      <c r="F38" s="13">
        <v>125</v>
      </c>
      <c r="G38" s="13">
        <v>83954.91</v>
      </c>
      <c r="H38" s="13">
        <v>261.02999999999997</v>
      </c>
      <c r="I38" s="13">
        <v>10033.76</v>
      </c>
      <c r="J38" s="13">
        <v>10294.790000000001</v>
      </c>
      <c r="K38" s="13">
        <v>94249.7</v>
      </c>
    </row>
    <row r="39" spans="1:11" x14ac:dyDescent="0.25">
      <c r="A39" s="11" t="s">
        <v>86</v>
      </c>
      <c r="B39" s="12" t="s">
        <v>87</v>
      </c>
      <c r="C39" s="12" t="s">
        <v>22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88</v>
      </c>
      <c r="B40" s="12" t="s">
        <v>53</v>
      </c>
      <c r="C40" s="12" t="s">
        <v>22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89</v>
      </c>
      <c r="B41" s="12" t="s">
        <v>24</v>
      </c>
      <c r="C41" s="12" t="s">
        <v>22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90</v>
      </c>
      <c r="B42" s="12" t="s">
        <v>24</v>
      </c>
      <c r="C42" s="12" t="s">
        <v>22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91</v>
      </c>
      <c r="B43" s="12" t="s">
        <v>24</v>
      </c>
      <c r="C43" s="12" t="s">
        <v>22</v>
      </c>
      <c r="D43" s="13">
        <v>37.46</v>
      </c>
      <c r="E43" s="13">
        <v>0</v>
      </c>
      <c r="F43" s="13">
        <v>0</v>
      </c>
      <c r="G43" s="13">
        <v>37.46</v>
      </c>
      <c r="H43" s="13">
        <v>5.59</v>
      </c>
      <c r="I43" s="13">
        <v>0.77</v>
      </c>
      <c r="J43" s="13">
        <v>6.36</v>
      </c>
      <c r="K43" s="13">
        <v>43.82</v>
      </c>
    </row>
    <row r="44" spans="1:11" x14ac:dyDescent="0.25">
      <c r="A44" s="11" t="s">
        <v>92</v>
      </c>
      <c r="B44" s="12" t="s">
        <v>93</v>
      </c>
      <c r="C44" s="12" t="s">
        <v>19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94</v>
      </c>
      <c r="B45" s="12" t="s">
        <v>95</v>
      </c>
      <c r="C45" s="12" t="s">
        <v>28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96</v>
      </c>
      <c r="B46" s="12" t="s">
        <v>55</v>
      </c>
      <c r="C46" s="12" t="s">
        <v>34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97</v>
      </c>
      <c r="B47" s="12" t="s">
        <v>98</v>
      </c>
      <c r="C47" s="12" t="s">
        <v>19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99</v>
      </c>
      <c r="B48" s="12" t="s">
        <v>57</v>
      </c>
      <c r="C48" s="12" t="s">
        <v>28</v>
      </c>
      <c r="D48" s="13">
        <v>88418.63</v>
      </c>
      <c r="E48" s="13">
        <v>3394.46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100</v>
      </c>
      <c r="B49" s="12" t="s">
        <v>101</v>
      </c>
      <c r="C49" s="12" t="s">
        <v>46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1978.21</v>
      </c>
      <c r="J49" s="13">
        <v>5151.83</v>
      </c>
      <c r="K49" s="13">
        <v>19615.599999999999</v>
      </c>
    </row>
    <row r="50" spans="1:11" x14ac:dyDescent="0.25">
      <c r="A50" s="11" t="s">
        <v>102</v>
      </c>
      <c r="B50" s="12" t="s">
        <v>103</v>
      </c>
      <c r="C50" s="12" t="s">
        <v>75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104</v>
      </c>
      <c r="B51" s="12" t="s">
        <v>82</v>
      </c>
      <c r="C51" s="12" t="s">
        <v>19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105</v>
      </c>
      <c r="B52" s="12" t="s">
        <v>106</v>
      </c>
      <c r="C52" s="12" t="s">
        <v>19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107</v>
      </c>
      <c r="B53" s="12" t="s">
        <v>108</v>
      </c>
      <c r="C53" s="12" t="s">
        <v>34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109</v>
      </c>
      <c r="B54" s="12" t="s">
        <v>55</v>
      </c>
      <c r="C54" s="12" t="s">
        <v>34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110</v>
      </c>
      <c r="B55" s="12" t="s">
        <v>24</v>
      </c>
      <c r="C55" s="12" t="s">
        <v>22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111</v>
      </c>
      <c r="B56" s="12" t="s">
        <v>46</v>
      </c>
      <c r="C56" s="12" t="s">
        <v>19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112</v>
      </c>
      <c r="B57" s="12" t="s">
        <v>30</v>
      </c>
      <c r="C57" s="12" t="s">
        <v>31</v>
      </c>
      <c r="D57" s="13">
        <v>578228.25</v>
      </c>
      <c r="E57" s="13">
        <v>10133.540000000001</v>
      </c>
      <c r="F57" s="13">
        <v>0</v>
      </c>
      <c r="G57" s="13">
        <v>588361.79</v>
      </c>
      <c r="H57" s="13">
        <v>438</v>
      </c>
      <c r="I57" s="13">
        <v>60285.25</v>
      </c>
      <c r="J57" s="13">
        <v>60723.25</v>
      </c>
      <c r="K57" s="13">
        <v>649085.04</v>
      </c>
    </row>
    <row r="58" spans="1:11" x14ac:dyDescent="0.25">
      <c r="A58" s="11" t="s">
        <v>113</v>
      </c>
      <c r="B58" s="12" t="s">
        <v>46</v>
      </c>
      <c r="C58" s="12" t="s">
        <v>19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114</v>
      </c>
      <c r="B59" s="12" t="s">
        <v>55</v>
      </c>
      <c r="C59" s="12" t="s">
        <v>34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115</v>
      </c>
      <c r="B60" s="12" t="s">
        <v>62</v>
      </c>
      <c r="C60" s="12" t="s">
        <v>34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116</v>
      </c>
      <c r="B61" s="12" t="s">
        <v>46</v>
      </c>
      <c r="C61" s="12" t="s">
        <v>19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117</v>
      </c>
      <c r="B62" s="12" t="s">
        <v>62</v>
      </c>
      <c r="C62" s="12" t="s">
        <v>34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118</v>
      </c>
      <c r="B63" s="12" t="s">
        <v>119</v>
      </c>
      <c r="C63" s="12" t="s">
        <v>46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120</v>
      </c>
      <c r="B64" s="12" t="s">
        <v>108</v>
      </c>
      <c r="C64" s="12" t="s">
        <v>34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121</v>
      </c>
      <c r="B65" s="12" t="s">
        <v>82</v>
      </c>
      <c r="C65" s="12" t="s">
        <v>19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122</v>
      </c>
      <c r="B66" s="12" t="s">
        <v>26</v>
      </c>
      <c r="C66" s="12" t="s">
        <v>22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123</v>
      </c>
      <c r="B67" s="12" t="s">
        <v>45</v>
      </c>
      <c r="C67" s="12" t="s">
        <v>46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124</v>
      </c>
      <c r="B68" s="12" t="s">
        <v>55</v>
      </c>
      <c r="C68" s="12" t="s">
        <v>34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125</v>
      </c>
      <c r="B69" s="12" t="s">
        <v>53</v>
      </c>
      <c r="C69" s="12" t="s">
        <v>22</v>
      </c>
      <c r="D69" s="13">
        <v>8</v>
      </c>
      <c r="E69" s="13">
        <v>0</v>
      </c>
      <c r="F69" s="13">
        <v>0</v>
      </c>
      <c r="G69" s="13">
        <v>8</v>
      </c>
      <c r="H69" s="13">
        <v>21.09</v>
      </c>
      <c r="I69" s="13">
        <v>3683.38</v>
      </c>
      <c r="J69" s="13">
        <v>3704.47</v>
      </c>
      <c r="K69" s="13">
        <v>3712.47</v>
      </c>
    </row>
    <row r="70" spans="1:11" x14ac:dyDescent="0.25">
      <c r="A70" s="11" t="s">
        <v>126</v>
      </c>
      <c r="B70" s="12" t="s">
        <v>62</v>
      </c>
      <c r="C70" s="12" t="s">
        <v>34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127</v>
      </c>
      <c r="B71" s="12" t="s">
        <v>33</v>
      </c>
      <c r="C71" s="12" t="s">
        <v>34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128</v>
      </c>
      <c r="B72" s="12" t="s">
        <v>103</v>
      </c>
      <c r="C72" s="12" t="s">
        <v>75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129</v>
      </c>
      <c r="B73" s="12" t="s">
        <v>130</v>
      </c>
      <c r="C73" s="12" t="s">
        <v>19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131</v>
      </c>
      <c r="B74" s="12" t="s">
        <v>39</v>
      </c>
      <c r="C74" s="12" t="s">
        <v>19</v>
      </c>
      <c r="D74" s="13">
        <v>4800.43</v>
      </c>
      <c r="E74" s="13">
        <v>112.43</v>
      </c>
      <c r="F74" s="13">
        <v>0</v>
      </c>
      <c r="G74" s="13">
        <v>4912.8599999999997</v>
      </c>
      <c r="H74" s="13">
        <v>2674.7</v>
      </c>
      <c r="I74" s="13">
        <v>1766.45</v>
      </c>
      <c r="J74" s="13">
        <v>4441.1499999999996</v>
      </c>
      <c r="K74" s="13">
        <v>9354.01</v>
      </c>
    </row>
    <row r="75" spans="1:11" x14ac:dyDescent="0.25">
      <c r="A75" s="11" t="s">
        <v>132</v>
      </c>
      <c r="B75" s="12" t="s">
        <v>133</v>
      </c>
      <c r="C75" s="12" t="s">
        <v>19</v>
      </c>
      <c r="D75" s="13">
        <v>8960.3799999999992</v>
      </c>
      <c r="E75" s="13">
        <v>12.89</v>
      </c>
      <c r="F75" s="13">
        <v>0</v>
      </c>
      <c r="G75" s="13">
        <v>8973.27</v>
      </c>
      <c r="H75" s="13">
        <v>0</v>
      </c>
      <c r="I75" s="13">
        <v>63.04</v>
      </c>
      <c r="J75" s="13">
        <v>63.04</v>
      </c>
      <c r="K75" s="13">
        <v>9036.31</v>
      </c>
    </row>
    <row r="76" spans="1:11" x14ac:dyDescent="0.25">
      <c r="A76" s="11" t="s">
        <v>134</v>
      </c>
      <c r="B76" s="12" t="s">
        <v>135</v>
      </c>
      <c r="C76" s="12" t="s">
        <v>34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136</v>
      </c>
      <c r="B77" s="12" t="s">
        <v>108</v>
      </c>
      <c r="C77" s="12" t="s">
        <v>34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137</v>
      </c>
      <c r="B78" s="12" t="s">
        <v>98</v>
      </c>
      <c r="C78" s="12" t="s">
        <v>19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138</v>
      </c>
      <c r="B79" s="12" t="s">
        <v>139</v>
      </c>
      <c r="C79" s="12" t="s">
        <v>75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4246.91</v>
      </c>
      <c r="J79" s="13">
        <v>4886.91</v>
      </c>
      <c r="K79" s="13">
        <v>14407.19</v>
      </c>
    </row>
    <row r="80" spans="1:11" x14ac:dyDescent="0.25">
      <c r="A80" s="11" t="s">
        <v>140</v>
      </c>
      <c r="B80" s="12" t="s">
        <v>45</v>
      </c>
      <c r="C80" s="12" t="s">
        <v>46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141</v>
      </c>
      <c r="B81" s="12" t="s">
        <v>53</v>
      </c>
      <c r="C81" s="12" t="s">
        <v>22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142</v>
      </c>
      <c r="B82" s="12" t="s">
        <v>67</v>
      </c>
      <c r="C82" s="12" t="s">
        <v>34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143</v>
      </c>
      <c r="B83" s="12" t="s">
        <v>130</v>
      </c>
      <c r="C83" s="12" t="s">
        <v>19</v>
      </c>
      <c r="D83" s="13">
        <v>24336.51</v>
      </c>
      <c r="E83" s="13">
        <v>0</v>
      </c>
      <c r="F83" s="13">
        <v>0</v>
      </c>
      <c r="G83" s="13">
        <v>24336.51</v>
      </c>
      <c r="H83" s="13">
        <v>0</v>
      </c>
      <c r="I83" s="13">
        <v>2209.35</v>
      </c>
      <c r="J83" s="13">
        <v>2209.35</v>
      </c>
      <c r="K83" s="13">
        <v>26545.86</v>
      </c>
    </row>
    <row r="84" spans="1:11" x14ac:dyDescent="0.25">
      <c r="A84" s="11" t="s">
        <v>144</v>
      </c>
      <c r="B84" s="12" t="s">
        <v>119</v>
      </c>
      <c r="C84" s="12" t="s">
        <v>46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145</v>
      </c>
      <c r="B85" s="12" t="s">
        <v>108</v>
      </c>
      <c r="C85" s="12" t="s">
        <v>34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146</v>
      </c>
      <c r="B86" s="12" t="s">
        <v>130</v>
      </c>
      <c r="C86" s="12" t="s">
        <v>19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147</v>
      </c>
      <c r="B87" s="12" t="s">
        <v>148</v>
      </c>
      <c r="C87" s="12" t="s">
        <v>75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149</v>
      </c>
      <c r="B88" s="12" t="s">
        <v>139</v>
      </c>
      <c r="C88" s="12" t="s">
        <v>75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150</v>
      </c>
      <c r="B89" s="12" t="s">
        <v>139</v>
      </c>
      <c r="C89" s="12" t="s">
        <v>75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151</v>
      </c>
      <c r="B90" s="12" t="s">
        <v>152</v>
      </c>
      <c r="C90" s="12" t="s">
        <v>19</v>
      </c>
      <c r="D90" s="13">
        <v>22163.79</v>
      </c>
      <c r="E90" s="13">
        <v>185.61</v>
      </c>
      <c r="F90" s="13">
        <v>0</v>
      </c>
      <c r="G90" s="13">
        <v>22349.4</v>
      </c>
      <c r="H90" s="13">
        <v>10.06</v>
      </c>
      <c r="I90" s="13">
        <v>6.21</v>
      </c>
      <c r="J90" s="13">
        <v>16.27</v>
      </c>
      <c r="K90" s="13">
        <v>22365.67</v>
      </c>
    </row>
    <row r="91" spans="1:11" x14ac:dyDescent="0.25">
      <c r="A91" s="11" t="s">
        <v>153</v>
      </c>
      <c r="B91" s="12" t="s">
        <v>39</v>
      </c>
      <c r="C91" s="12" t="s">
        <v>19</v>
      </c>
      <c r="D91" s="13">
        <v>18866.37</v>
      </c>
      <c r="E91" s="13">
        <v>1.63</v>
      </c>
      <c r="F91" s="13">
        <v>656.92</v>
      </c>
      <c r="G91" s="13">
        <v>19524.919999999998</v>
      </c>
      <c r="H91" s="13">
        <v>13820.15</v>
      </c>
      <c r="I91" s="13">
        <v>3001.76</v>
      </c>
      <c r="J91" s="13">
        <v>16821.91</v>
      </c>
      <c r="K91" s="13">
        <v>36346.83</v>
      </c>
    </row>
    <row r="92" spans="1:11" x14ac:dyDescent="0.25">
      <c r="A92" s="11" t="s">
        <v>154</v>
      </c>
      <c r="B92" s="12" t="s">
        <v>155</v>
      </c>
      <c r="C92" s="12" t="s">
        <v>34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156</v>
      </c>
      <c r="B93" s="12" t="s">
        <v>157</v>
      </c>
      <c r="C93" s="12" t="s">
        <v>28</v>
      </c>
      <c r="D93" s="13">
        <v>18440.16</v>
      </c>
      <c r="E93" s="13">
        <v>1320.92</v>
      </c>
      <c r="F93" s="13">
        <v>0</v>
      </c>
      <c r="G93" s="13">
        <v>19761.080000000002</v>
      </c>
      <c r="H93" s="13">
        <v>8201.58</v>
      </c>
      <c r="I93" s="13">
        <v>4892.8500000000004</v>
      </c>
      <c r="J93" s="13">
        <v>13094.43</v>
      </c>
      <c r="K93" s="13">
        <v>32855.51</v>
      </c>
    </row>
    <row r="94" spans="1:11" x14ac:dyDescent="0.25">
      <c r="A94" s="11" t="s">
        <v>158</v>
      </c>
      <c r="B94" s="12" t="s">
        <v>157</v>
      </c>
      <c r="C94" s="12" t="s">
        <v>28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159</v>
      </c>
      <c r="B95" s="12" t="s">
        <v>82</v>
      </c>
      <c r="C95" s="12" t="s">
        <v>19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5.22</v>
      </c>
      <c r="J95" s="13">
        <v>5.22</v>
      </c>
      <c r="K95" s="13">
        <v>30</v>
      </c>
    </row>
    <row r="96" spans="1:11" x14ac:dyDescent="0.25">
      <c r="A96" s="11" t="s">
        <v>160</v>
      </c>
      <c r="B96" s="12" t="s">
        <v>161</v>
      </c>
      <c r="C96" s="12" t="s">
        <v>75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162</v>
      </c>
      <c r="B97" s="12" t="s">
        <v>163</v>
      </c>
      <c r="C97" s="12" t="s">
        <v>22</v>
      </c>
      <c r="D97" s="13">
        <v>56148.09</v>
      </c>
      <c r="E97" s="13">
        <v>52.76</v>
      </c>
      <c r="F97" s="13">
        <v>0</v>
      </c>
      <c r="G97" s="13">
        <v>56200.85</v>
      </c>
      <c r="H97" s="13">
        <v>7525.31</v>
      </c>
      <c r="I97" s="13">
        <v>3015</v>
      </c>
      <c r="J97" s="13">
        <v>10540.31</v>
      </c>
      <c r="K97" s="13">
        <v>66741.16</v>
      </c>
    </row>
    <row r="98" spans="1:11" x14ac:dyDescent="0.25">
      <c r="A98" s="11" t="s">
        <v>164</v>
      </c>
      <c r="B98" s="12" t="s">
        <v>163</v>
      </c>
      <c r="C98" s="12" t="s">
        <v>22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165</v>
      </c>
      <c r="B99" s="12" t="s">
        <v>30</v>
      </c>
      <c r="C99" s="12" t="s">
        <v>31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166</v>
      </c>
      <c r="B100" s="12" t="s">
        <v>30</v>
      </c>
      <c r="C100" s="12" t="s">
        <v>31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167</v>
      </c>
      <c r="B101" s="12" t="s">
        <v>103</v>
      </c>
      <c r="C101" s="12" t="s">
        <v>75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168</v>
      </c>
      <c r="B102" s="12" t="s">
        <v>169</v>
      </c>
      <c r="C102" s="12" t="s">
        <v>34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170</v>
      </c>
      <c r="B103" s="12" t="s">
        <v>171</v>
      </c>
      <c r="C103" s="12" t="s">
        <v>34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172</v>
      </c>
      <c r="B104" s="12" t="s">
        <v>82</v>
      </c>
      <c r="C104" s="12" t="s">
        <v>19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173</v>
      </c>
      <c r="B105" s="12" t="s">
        <v>174</v>
      </c>
      <c r="C105" s="12" t="s">
        <v>75</v>
      </c>
      <c r="D105" s="13">
        <v>683.57</v>
      </c>
      <c r="E105" s="13">
        <v>2031.68</v>
      </c>
      <c r="F105" s="13">
        <v>2.5</v>
      </c>
      <c r="G105" s="13">
        <v>2717.75</v>
      </c>
      <c r="H105" s="13">
        <v>68</v>
      </c>
      <c r="I105" s="13">
        <v>16547.259999999998</v>
      </c>
      <c r="J105" s="13">
        <v>16615.259999999998</v>
      </c>
      <c r="K105" s="13">
        <v>19333.009999999998</v>
      </c>
    </row>
    <row r="106" spans="1:11" x14ac:dyDescent="0.25">
      <c r="A106" s="11" t="s">
        <v>175</v>
      </c>
      <c r="B106" s="12" t="s">
        <v>36</v>
      </c>
      <c r="C106" s="12" t="s">
        <v>22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176</v>
      </c>
      <c r="B107" s="12" t="s">
        <v>177</v>
      </c>
      <c r="C107" s="12" t="s">
        <v>22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178</v>
      </c>
      <c r="B108" s="12" t="s">
        <v>179</v>
      </c>
      <c r="C108" s="12" t="s">
        <v>28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180</v>
      </c>
      <c r="B109" s="12" t="s">
        <v>36</v>
      </c>
      <c r="C109" s="12" t="s">
        <v>22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181</v>
      </c>
      <c r="B110" s="12" t="s">
        <v>62</v>
      </c>
      <c r="C110" s="12" t="s">
        <v>34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182</v>
      </c>
      <c r="B111" s="12" t="s">
        <v>62</v>
      </c>
      <c r="C111" s="12" t="s">
        <v>34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183</v>
      </c>
      <c r="B112" s="12" t="s">
        <v>26</v>
      </c>
      <c r="C112" s="12" t="s">
        <v>22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184</v>
      </c>
      <c r="B113" s="12" t="s">
        <v>103</v>
      </c>
      <c r="C113" s="12" t="s">
        <v>75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185</v>
      </c>
      <c r="B114" s="12" t="s">
        <v>186</v>
      </c>
      <c r="C114" s="12" t="s">
        <v>19</v>
      </c>
      <c r="D114" s="13">
        <v>107762.76</v>
      </c>
      <c r="E114" s="13">
        <v>0</v>
      </c>
      <c r="F114" s="13">
        <v>1415.47</v>
      </c>
      <c r="G114" s="13">
        <v>109178.23</v>
      </c>
      <c r="H114" s="13">
        <v>0</v>
      </c>
      <c r="I114" s="13">
        <v>464.55</v>
      </c>
      <c r="J114" s="13">
        <v>464.55</v>
      </c>
      <c r="K114" s="13">
        <v>109642.78</v>
      </c>
    </row>
    <row r="115" spans="1:11" x14ac:dyDescent="0.25">
      <c r="A115" s="11" t="s">
        <v>187</v>
      </c>
      <c r="B115" s="12" t="s">
        <v>186</v>
      </c>
      <c r="C115" s="12" t="s">
        <v>19</v>
      </c>
      <c r="D115" s="13">
        <v>1398607.13</v>
      </c>
      <c r="E115" s="13">
        <v>0</v>
      </c>
      <c r="F115" s="13">
        <v>0</v>
      </c>
      <c r="G115" s="13">
        <v>1398607.13</v>
      </c>
      <c r="H115" s="13">
        <v>0</v>
      </c>
      <c r="I115" s="13">
        <v>285.82</v>
      </c>
      <c r="J115" s="13">
        <v>285.82</v>
      </c>
      <c r="K115" s="13">
        <v>1398892.95</v>
      </c>
    </row>
    <row r="116" spans="1:11" x14ac:dyDescent="0.25">
      <c r="A116" s="11" t="s">
        <v>188</v>
      </c>
      <c r="B116" s="12" t="s">
        <v>119</v>
      </c>
      <c r="C116" s="12" t="s">
        <v>46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189</v>
      </c>
      <c r="B117" s="12" t="s">
        <v>26</v>
      </c>
      <c r="C117" s="12" t="s">
        <v>22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190</v>
      </c>
      <c r="B118" s="12" t="s">
        <v>26</v>
      </c>
      <c r="C118" s="12" t="s">
        <v>22</v>
      </c>
      <c r="D118" s="13">
        <v>3090.44</v>
      </c>
      <c r="E118" s="13">
        <v>3151.51</v>
      </c>
      <c r="F118" s="13">
        <v>0</v>
      </c>
      <c r="G118" s="13">
        <v>6241.95</v>
      </c>
      <c r="H118" s="13">
        <v>12422.73</v>
      </c>
      <c r="I118" s="13">
        <v>915.61</v>
      </c>
      <c r="J118" s="13">
        <v>13338.34</v>
      </c>
      <c r="K118" s="13">
        <v>19580.29</v>
      </c>
    </row>
    <row r="119" spans="1:11" x14ac:dyDescent="0.25">
      <c r="A119" s="11" t="s">
        <v>191</v>
      </c>
      <c r="B119" s="12" t="s">
        <v>157</v>
      </c>
      <c r="C119" s="12" t="s">
        <v>28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192</v>
      </c>
      <c r="B120" s="12" t="s">
        <v>36</v>
      </c>
      <c r="C120" s="12" t="s">
        <v>22</v>
      </c>
      <c r="D120" s="13">
        <v>59.41</v>
      </c>
      <c r="E120" s="13">
        <v>0</v>
      </c>
      <c r="F120" s="13">
        <v>0</v>
      </c>
      <c r="G120" s="13">
        <v>59.41</v>
      </c>
      <c r="H120" s="13">
        <v>0</v>
      </c>
      <c r="I120" s="13">
        <v>2202.61</v>
      </c>
      <c r="J120" s="13">
        <v>2202.61</v>
      </c>
      <c r="K120" s="13">
        <v>2262.02</v>
      </c>
    </row>
    <row r="121" spans="1:11" x14ac:dyDescent="0.25">
      <c r="A121" s="11" t="s">
        <v>193</v>
      </c>
      <c r="B121" s="12" t="s">
        <v>67</v>
      </c>
      <c r="C121" s="12" t="s">
        <v>34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194</v>
      </c>
      <c r="B122" s="12" t="s">
        <v>119</v>
      </c>
      <c r="C122" s="12" t="s">
        <v>46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195</v>
      </c>
      <c r="B123" s="12" t="s">
        <v>169</v>
      </c>
      <c r="C123" s="12" t="s">
        <v>34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196</v>
      </c>
      <c r="B124" s="12" t="s">
        <v>53</v>
      </c>
      <c r="C124" s="12" t="s">
        <v>22</v>
      </c>
      <c r="D124" s="13">
        <v>7253.01</v>
      </c>
      <c r="E124" s="13">
        <v>85.69</v>
      </c>
      <c r="F124" s="13">
        <v>0</v>
      </c>
      <c r="G124" s="13">
        <v>7338.7</v>
      </c>
      <c r="H124" s="13">
        <v>13.2</v>
      </c>
      <c r="I124" s="13">
        <v>1030.03</v>
      </c>
      <c r="J124" s="13">
        <v>1043.23</v>
      </c>
      <c r="K124" s="13">
        <v>8381.93</v>
      </c>
    </row>
    <row r="125" spans="1:11" x14ac:dyDescent="0.25">
      <c r="A125" s="11" t="s">
        <v>197</v>
      </c>
      <c r="B125" s="12" t="s">
        <v>119</v>
      </c>
      <c r="C125" s="12" t="s">
        <v>46</v>
      </c>
      <c r="D125" s="13">
        <v>8.5299999999999994</v>
      </c>
      <c r="E125" s="13">
        <v>0</v>
      </c>
      <c r="F125" s="13">
        <v>0</v>
      </c>
      <c r="G125" s="13">
        <v>8.5299999999999994</v>
      </c>
      <c r="H125" s="13">
        <v>0</v>
      </c>
      <c r="I125" s="13">
        <v>0</v>
      </c>
      <c r="J125" s="13">
        <v>0</v>
      </c>
      <c r="K125" s="13">
        <v>8.5299999999999994</v>
      </c>
    </row>
    <row r="126" spans="1:11" x14ac:dyDescent="0.25">
      <c r="A126" s="11" t="s">
        <v>198</v>
      </c>
      <c r="B126" s="12" t="s">
        <v>24</v>
      </c>
      <c r="C126" s="12" t="s">
        <v>22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199</v>
      </c>
      <c r="B127" s="12" t="s">
        <v>36</v>
      </c>
      <c r="C127" s="12" t="s">
        <v>22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200</v>
      </c>
      <c r="B128" s="12" t="s">
        <v>108</v>
      </c>
      <c r="C128" s="12" t="s">
        <v>34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201</v>
      </c>
      <c r="B129" s="12" t="s">
        <v>82</v>
      </c>
      <c r="C129" s="12" t="s">
        <v>19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202</v>
      </c>
      <c r="B130" s="12" t="s">
        <v>33</v>
      </c>
      <c r="C130" s="12" t="s">
        <v>34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203</v>
      </c>
      <c r="B131" s="12" t="s">
        <v>204</v>
      </c>
      <c r="C131" s="12" t="s">
        <v>19</v>
      </c>
      <c r="D131" s="13">
        <v>716.33</v>
      </c>
      <c r="E131" s="13">
        <v>0</v>
      </c>
      <c r="F131" s="13">
        <v>226.49</v>
      </c>
      <c r="G131" s="13">
        <v>942.82</v>
      </c>
      <c r="H131" s="13">
        <v>16.29</v>
      </c>
      <c r="I131" s="13">
        <v>47.16</v>
      </c>
      <c r="J131" s="13">
        <v>63.45</v>
      </c>
      <c r="K131" s="13">
        <v>1006.27</v>
      </c>
    </row>
    <row r="132" spans="1:11" x14ac:dyDescent="0.25">
      <c r="A132" s="11" t="s">
        <v>205</v>
      </c>
      <c r="B132" s="12" t="s">
        <v>39</v>
      </c>
      <c r="C132" s="12" t="s">
        <v>19</v>
      </c>
      <c r="D132" s="13">
        <v>281.02</v>
      </c>
      <c r="E132" s="13">
        <v>2.1800000000000002</v>
      </c>
      <c r="F132" s="13">
        <v>0</v>
      </c>
      <c r="G132" s="13">
        <v>283.2</v>
      </c>
      <c r="H132" s="13">
        <v>0</v>
      </c>
      <c r="I132" s="13">
        <v>1.29</v>
      </c>
      <c r="J132" s="13">
        <v>1.29</v>
      </c>
      <c r="K132" s="13">
        <v>284.49</v>
      </c>
    </row>
    <row r="133" spans="1:11" x14ac:dyDescent="0.25">
      <c r="A133" s="11" t="s">
        <v>206</v>
      </c>
      <c r="B133" s="12" t="s">
        <v>169</v>
      </c>
      <c r="C133" s="12" t="s">
        <v>34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207</v>
      </c>
      <c r="B134" s="12" t="s">
        <v>95</v>
      </c>
      <c r="C134" s="12" t="s">
        <v>28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208</v>
      </c>
      <c r="B135" s="12" t="s">
        <v>82</v>
      </c>
      <c r="C135" s="12" t="s">
        <v>19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209</v>
      </c>
      <c r="B136" s="12" t="s">
        <v>45</v>
      </c>
      <c r="C136" s="12" t="s">
        <v>22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210</v>
      </c>
      <c r="B137" s="12" t="s">
        <v>36</v>
      </c>
      <c r="C137" s="12" t="s">
        <v>22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211</v>
      </c>
      <c r="B138" s="12" t="s">
        <v>103</v>
      </c>
      <c r="C138" s="12" t="s">
        <v>75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212</v>
      </c>
      <c r="B139" s="12" t="s">
        <v>39</v>
      </c>
      <c r="C139" s="12" t="s">
        <v>19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213</v>
      </c>
      <c r="B140" s="12" t="s">
        <v>46</v>
      </c>
      <c r="C140" s="12" t="s">
        <v>19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214</v>
      </c>
      <c r="B141" s="12" t="s">
        <v>95</v>
      </c>
      <c r="C141" s="12" t="s">
        <v>28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215</v>
      </c>
      <c r="B142" s="12" t="s">
        <v>216</v>
      </c>
      <c r="C142" s="12" t="s">
        <v>28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217</v>
      </c>
      <c r="B143" s="12" t="s">
        <v>26</v>
      </c>
      <c r="C143" s="12" t="s">
        <v>22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218</v>
      </c>
      <c r="B144" s="12" t="s">
        <v>130</v>
      </c>
      <c r="C144" s="12" t="s">
        <v>19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219</v>
      </c>
      <c r="B145" s="12" t="s">
        <v>62</v>
      </c>
      <c r="C145" s="12" t="s">
        <v>34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220</v>
      </c>
      <c r="B146" s="12" t="s">
        <v>221</v>
      </c>
      <c r="C146" s="12" t="s">
        <v>28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222</v>
      </c>
      <c r="B147" s="12" t="s">
        <v>174</v>
      </c>
      <c r="C147" s="12" t="s">
        <v>75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223</v>
      </c>
      <c r="B148" s="12" t="s">
        <v>45</v>
      </c>
      <c r="C148" s="12" t="s">
        <v>46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224</v>
      </c>
      <c r="B149" s="12" t="s">
        <v>53</v>
      </c>
      <c r="C149" s="12" t="s">
        <v>22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225</v>
      </c>
      <c r="B150" s="12" t="s">
        <v>226</v>
      </c>
      <c r="C150" s="12" t="s">
        <v>46</v>
      </c>
      <c r="D150" s="13">
        <v>6441.81</v>
      </c>
      <c r="E150" s="13">
        <v>462.89</v>
      </c>
      <c r="F150" s="13">
        <v>0</v>
      </c>
      <c r="G150" s="13">
        <v>6904.7</v>
      </c>
      <c r="H150" s="13">
        <v>0</v>
      </c>
      <c r="I150" s="13">
        <v>92.39</v>
      </c>
      <c r="J150" s="13">
        <v>92.39</v>
      </c>
      <c r="K150" s="13">
        <v>6997.09</v>
      </c>
    </row>
    <row r="151" spans="1:11" x14ac:dyDescent="0.25">
      <c r="A151" s="11" t="s">
        <v>227</v>
      </c>
      <c r="B151" s="12" t="s">
        <v>30</v>
      </c>
      <c r="C151" s="12" t="s">
        <v>31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228</v>
      </c>
      <c r="B152" s="12" t="s">
        <v>30</v>
      </c>
      <c r="C152" s="12" t="s">
        <v>31</v>
      </c>
      <c r="D152" s="13">
        <v>7263931.3799999999</v>
      </c>
      <c r="E152" s="13">
        <v>2328</v>
      </c>
      <c r="F152" s="13">
        <v>0</v>
      </c>
      <c r="G152" s="13">
        <v>7266259.3799999999</v>
      </c>
      <c r="H152" s="13">
        <v>1235</v>
      </c>
      <c r="I152" s="13">
        <v>256403.44</v>
      </c>
      <c r="J152" s="13">
        <v>257638.44</v>
      </c>
      <c r="K152" s="13">
        <v>7523897.8200000003</v>
      </c>
    </row>
    <row r="153" spans="1:11" x14ac:dyDescent="0.25">
      <c r="A153" s="11" t="s">
        <v>229</v>
      </c>
      <c r="B153" s="12" t="s">
        <v>230</v>
      </c>
      <c r="C153" s="12" t="s">
        <v>22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231</v>
      </c>
      <c r="B154" s="12" t="s">
        <v>87</v>
      </c>
      <c r="C154" s="12" t="s">
        <v>22</v>
      </c>
      <c r="D154" s="13">
        <v>4421.72</v>
      </c>
      <c r="E154" s="13">
        <v>17.48</v>
      </c>
      <c r="F154" s="13">
        <v>43.36</v>
      </c>
      <c r="G154" s="13">
        <v>4482.5600000000004</v>
      </c>
      <c r="H154" s="13">
        <v>989.83</v>
      </c>
      <c r="I154" s="13">
        <v>6087.26</v>
      </c>
      <c r="J154" s="13">
        <v>7077.09</v>
      </c>
      <c r="K154" s="13">
        <v>11559.65</v>
      </c>
    </row>
    <row r="155" spans="1:11" x14ac:dyDescent="0.25">
      <c r="A155" s="11" t="s">
        <v>232</v>
      </c>
      <c r="B155" s="12" t="s">
        <v>26</v>
      </c>
      <c r="C155" s="12" t="s">
        <v>22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233</v>
      </c>
      <c r="B156" s="12" t="s">
        <v>234</v>
      </c>
      <c r="C156" s="12" t="s">
        <v>28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235</v>
      </c>
      <c r="B157" s="12" t="s">
        <v>236</v>
      </c>
      <c r="C157" s="12" t="s">
        <v>28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237</v>
      </c>
      <c r="B158" s="12" t="s">
        <v>36</v>
      </c>
      <c r="C158" s="12" t="s">
        <v>22</v>
      </c>
      <c r="D158" s="13">
        <v>4275.8599999999997</v>
      </c>
      <c r="E158" s="13">
        <v>512.41</v>
      </c>
      <c r="F158" s="13">
        <v>0.01</v>
      </c>
      <c r="G158" s="13">
        <v>4788.28</v>
      </c>
      <c r="H158" s="13">
        <v>43.2</v>
      </c>
      <c r="I158" s="13">
        <v>1158.5999999999999</v>
      </c>
      <c r="J158" s="13">
        <v>1201.8</v>
      </c>
      <c r="K158" s="13">
        <v>5990.08</v>
      </c>
    </row>
    <row r="159" spans="1:11" x14ac:dyDescent="0.25">
      <c r="A159" s="11" t="s">
        <v>238</v>
      </c>
      <c r="B159" s="12" t="s">
        <v>62</v>
      </c>
      <c r="C159" s="12" t="s">
        <v>34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239</v>
      </c>
      <c r="B160" s="12" t="s">
        <v>30</v>
      </c>
      <c r="C160" s="12" t="s">
        <v>31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240</v>
      </c>
      <c r="B161" s="12" t="s">
        <v>30</v>
      </c>
      <c r="C161" s="12" t="s">
        <v>31</v>
      </c>
      <c r="D161" s="13">
        <v>3221825.23</v>
      </c>
      <c r="E161" s="13">
        <v>0</v>
      </c>
      <c r="F161" s="13">
        <v>0</v>
      </c>
      <c r="G161" s="13">
        <v>3221825.23</v>
      </c>
      <c r="H161" s="13">
        <v>1034.45</v>
      </c>
      <c r="I161" s="13">
        <v>1980.91</v>
      </c>
      <c r="J161" s="13">
        <v>3015.36</v>
      </c>
      <c r="K161" s="13">
        <v>3224840.59</v>
      </c>
    </row>
    <row r="162" spans="1:11" x14ac:dyDescent="0.25">
      <c r="A162" s="11" t="s">
        <v>241</v>
      </c>
      <c r="B162" s="12" t="s">
        <v>74</v>
      </c>
      <c r="C162" s="12" t="s">
        <v>34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242</v>
      </c>
      <c r="B163" s="12" t="s">
        <v>243</v>
      </c>
      <c r="C163" s="12" t="s">
        <v>34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244</v>
      </c>
      <c r="B164" s="12" t="s">
        <v>103</v>
      </c>
      <c r="C164" s="12" t="s">
        <v>75</v>
      </c>
      <c r="D164" s="13">
        <v>30376.71</v>
      </c>
      <c r="E164" s="13">
        <v>22306.15</v>
      </c>
      <c r="F164" s="13">
        <v>536.72</v>
      </c>
      <c r="G164" s="13">
        <v>53219.58</v>
      </c>
      <c r="H164" s="13">
        <v>19578.689999999999</v>
      </c>
      <c r="I164" s="13">
        <v>7222.04</v>
      </c>
      <c r="J164" s="13">
        <v>26800.73</v>
      </c>
      <c r="K164" s="13">
        <v>80020.31</v>
      </c>
    </row>
    <row r="165" spans="1:11" x14ac:dyDescent="0.25">
      <c r="A165" s="11" t="s">
        <v>245</v>
      </c>
      <c r="B165" s="12" t="s">
        <v>55</v>
      </c>
      <c r="C165" s="12" t="s">
        <v>34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246</v>
      </c>
      <c r="B166" s="12" t="s">
        <v>26</v>
      </c>
      <c r="C166" s="12" t="s">
        <v>22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247</v>
      </c>
      <c r="B167" s="12" t="s">
        <v>108</v>
      </c>
      <c r="C167" s="12" t="s">
        <v>34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248</v>
      </c>
      <c r="B168" s="12" t="s">
        <v>249</v>
      </c>
      <c r="C168" s="12" t="s">
        <v>28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250</v>
      </c>
      <c r="B169" s="12" t="s">
        <v>169</v>
      </c>
      <c r="C169" s="12" t="s">
        <v>34</v>
      </c>
      <c r="D169" s="13">
        <v>272751.26</v>
      </c>
      <c r="E169" s="13">
        <v>8.85</v>
      </c>
      <c r="F169" s="13">
        <v>34984.620000000003</v>
      </c>
      <c r="G169" s="13">
        <v>307744.73</v>
      </c>
      <c r="H169" s="13">
        <v>1379.66</v>
      </c>
      <c r="I169" s="13">
        <v>919.97</v>
      </c>
      <c r="J169" s="13">
        <v>2299.63</v>
      </c>
      <c r="K169" s="13">
        <v>310044.36</v>
      </c>
    </row>
    <row r="170" spans="1:11" x14ac:dyDescent="0.25">
      <c r="A170" s="11" t="s">
        <v>251</v>
      </c>
      <c r="B170" s="12" t="s">
        <v>74</v>
      </c>
      <c r="C170" s="12" t="s">
        <v>34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252</v>
      </c>
      <c r="B171" s="12" t="s">
        <v>253</v>
      </c>
      <c r="C171" s="12" t="s">
        <v>75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254</v>
      </c>
      <c r="B172" s="12" t="s">
        <v>177</v>
      </c>
      <c r="C172" s="12" t="s">
        <v>22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255</v>
      </c>
      <c r="B173" s="12" t="s">
        <v>67</v>
      </c>
      <c r="C173" s="12" t="s">
        <v>34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256</v>
      </c>
      <c r="B174" s="12" t="s">
        <v>67</v>
      </c>
      <c r="C174" s="12" t="s">
        <v>34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257</v>
      </c>
      <c r="B175" s="12" t="s">
        <v>258</v>
      </c>
      <c r="C175" s="12" t="s">
        <v>19</v>
      </c>
      <c r="D175" s="13">
        <v>521587.98</v>
      </c>
      <c r="E175" s="13">
        <v>92.42</v>
      </c>
      <c r="F175" s="13">
        <v>0</v>
      </c>
      <c r="G175" s="13">
        <v>521680.4</v>
      </c>
      <c r="H175" s="13">
        <v>0</v>
      </c>
      <c r="I175" s="13">
        <v>370.23</v>
      </c>
      <c r="J175" s="13">
        <v>370.23</v>
      </c>
      <c r="K175" s="13">
        <v>522050.63</v>
      </c>
    </row>
    <row r="176" spans="1:11" x14ac:dyDescent="0.25">
      <c r="A176" s="11" t="s">
        <v>259</v>
      </c>
      <c r="B176" s="12" t="s">
        <v>45</v>
      </c>
      <c r="C176" s="12" t="s">
        <v>46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260</v>
      </c>
      <c r="B177" s="12" t="s">
        <v>33</v>
      </c>
      <c r="C177" s="12" t="s">
        <v>34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261</v>
      </c>
      <c r="B178" s="12" t="s">
        <v>46</v>
      </c>
      <c r="C178" s="12" t="s">
        <v>19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262</v>
      </c>
      <c r="B179" s="12" t="s">
        <v>263</v>
      </c>
      <c r="C179" s="12" t="s">
        <v>19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264</v>
      </c>
      <c r="B180" s="12" t="s">
        <v>139</v>
      </c>
      <c r="C180" s="12" t="s">
        <v>75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265</v>
      </c>
      <c r="B181" s="12" t="s">
        <v>266</v>
      </c>
      <c r="C181" s="12" t="s">
        <v>75</v>
      </c>
      <c r="D181" s="13">
        <v>33222.449999999997</v>
      </c>
      <c r="E181" s="13">
        <v>0</v>
      </c>
      <c r="F181" s="13">
        <v>0</v>
      </c>
      <c r="G181" s="13">
        <v>33222.449999999997</v>
      </c>
      <c r="H181" s="13">
        <v>0.15</v>
      </c>
      <c r="I181" s="13">
        <v>0</v>
      </c>
      <c r="J181" s="13">
        <v>0.15</v>
      </c>
      <c r="K181" s="13">
        <v>33222.6</v>
      </c>
    </row>
    <row r="182" spans="1:11" x14ac:dyDescent="0.25">
      <c r="A182" s="11" t="s">
        <v>267</v>
      </c>
      <c r="B182" s="12" t="s">
        <v>26</v>
      </c>
      <c r="C182" s="12" t="s">
        <v>22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268</v>
      </c>
      <c r="B183" s="12" t="s">
        <v>45</v>
      </c>
      <c r="C183" s="12" t="s">
        <v>22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269</v>
      </c>
      <c r="B184" s="12" t="s">
        <v>270</v>
      </c>
      <c r="C184" s="12" t="s">
        <v>46</v>
      </c>
      <c r="D184" s="13">
        <v>2974.41</v>
      </c>
      <c r="E184" s="13">
        <v>53.67</v>
      </c>
      <c r="F184" s="13">
        <v>267.45999999999998</v>
      </c>
      <c r="G184" s="13">
        <v>3295.54</v>
      </c>
      <c r="H184" s="13">
        <v>60.32</v>
      </c>
      <c r="I184" s="13">
        <v>291.12</v>
      </c>
      <c r="J184" s="13">
        <v>351.44</v>
      </c>
      <c r="K184" s="13">
        <v>3646.98</v>
      </c>
    </row>
    <row r="185" spans="1:11" x14ac:dyDescent="0.25">
      <c r="A185" s="11" t="s">
        <v>271</v>
      </c>
      <c r="B185" s="12" t="s">
        <v>236</v>
      </c>
      <c r="C185" s="12" t="s">
        <v>28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272</v>
      </c>
      <c r="B186" s="12" t="s">
        <v>273</v>
      </c>
      <c r="C186" s="12" t="s">
        <v>75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274</v>
      </c>
      <c r="B187" s="12" t="s">
        <v>179</v>
      </c>
      <c r="C187" s="12" t="s">
        <v>28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275</v>
      </c>
      <c r="B188" s="12" t="s">
        <v>108</v>
      </c>
      <c r="C188" s="12" t="s">
        <v>34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276</v>
      </c>
      <c r="B189" s="12" t="s">
        <v>26</v>
      </c>
      <c r="C189" s="12" t="s">
        <v>22</v>
      </c>
      <c r="D189" s="13">
        <v>720.68</v>
      </c>
      <c r="E189" s="13">
        <v>53.93</v>
      </c>
      <c r="F189" s="13">
        <v>17.309999999999999</v>
      </c>
      <c r="G189" s="13">
        <v>791.92</v>
      </c>
      <c r="H189" s="13">
        <v>0</v>
      </c>
      <c r="I189" s="13">
        <v>0</v>
      </c>
      <c r="J189" s="13">
        <v>0</v>
      </c>
      <c r="K189" s="13">
        <v>791.92</v>
      </c>
    </row>
    <row r="190" spans="1:11" x14ac:dyDescent="0.25">
      <c r="A190" s="11" t="s">
        <v>277</v>
      </c>
      <c r="B190" s="12" t="s">
        <v>22</v>
      </c>
      <c r="C190" s="12" t="s">
        <v>28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278</v>
      </c>
      <c r="B191" s="12" t="s">
        <v>157</v>
      </c>
      <c r="C191" s="12" t="s">
        <v>28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279</v>
      </c>
      <c r="B192" s="12" t="s">
        <v>36</v>
      </c>
      <c r="C192" s="12" t="s">
        <v>22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280</v>
      </c>
      <c r="B193" s="12" t="s">
        <v>281</v>
      </c>
      <c r="C193" s="12" t="s">
        <v>19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282</v>
      </c>
      <c r="B194" s="12" t="s">
        <v>57</v>
      </c>
      <c r="C194" s="12" t="s">
        <v>28</v>
      </c>
      <c r="D194" s="13">
        <v>4937.97</v>
      </c>
      <c r="E194" s="13">
        <v>0</v>
      </c>
      <c r="F194" s="13">
        <v>0</v>
      </c>
      <c r="G194" s="13">
        <v>4937.97</v>
      </c>
      <c r="H194" s="13">
        <v>345.81</v>
      </c>
      <c r="I194" s="13">
        <v>265.97000000000003</v>
      </c>
      <c r="J194" s="13">
        <v>611.78</v>
      </c>
      <c r="K194" s="13">
        <v>5549.75</v>
      </c>
    </row>
    <row r="195" spans="1:11" x14ac:dyDescent="0.25">
      <c r="A195" s="11" t="s">
        <v>283</v>
      </c>
      <c r="B195" s="12" t="s">
        <v>171</v>
      </c>
      <c r="C195" s="12" t="s">
        <v>34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284</v>
      </c>
      <c r="B196" s="12" t="s">
        <v>108</v>
      </c>
      <c r="C196" s="12" t="s">
        <v>34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285</v>
      </c>
      <c r="B197" s="12" t="s">
        <v>36</v>
      </c>
      <c r="C197" s="12" t="s">
        <v>22</v>
      </c>
      <c r="D197" s="13">
        <v>34.14</v>
      </c>
      <c r="E197" s="13">
        <v>0.6</v>
      </c>
      <c r="F197" s="13">
        <v>0</v>
      </c>
      <c r="G197" s="13">
        <v>34.74</v>
      </c>
      <c r="H197" s="13">
        <v>4.95</v>
      </c>
      <c r="I197" s="13">
        <v>5.16</v>
      </c>
      <c r="J197" s="13">
        <v>10.11</v>
      </c>
      <c r="K197" s="13">
        <v>44.85</v>
      </c>
    </row>
    <row r="198" spans="1:11" x14ac:dyDescent="0.25">
      <c r="A198" s="11" t="s">
        <v>286</v>
      </c>
      <c r="B198" s="12" t="s">
        <v>234</v>
      </c>
      <c r="C198" s="12" t="s">
        <v>28</v>
      </c>
      <c r="D198" s="13">
        <v>10317.67</v>
      </c>
      <c r="E198" s="13">
        <v>498.17</v>
      </c>
      <c r="F198" s="13">
        <v>0</v>
      </c>
      <c r="G198" s="13">
        <v>10815.84</v>
      </c>
      <c r="H198" s="13">
        <v>3273.15</v>
      </c>
      <c r="I198" s="13">
        <v>1007.06</v>
      </c>
      <c r="J198" s="13">
        <v>4280.21</v>
      </c>
      <c r="K198" s="13">
        <v>15096.05</v>
      </c>
    </row>
    <row r="199" spans="1:11" x14ac:dyDescent="0.25">
      <c r="A199" s="11" t="s">
        <v>287</v>
      </c>
      <c r="B199" s="12" t="s">
        <v>288</v>
      </c>
      <c r="C199" s="12" t="s">
        <v>28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289</v>
      </c>
      <c r="B200" s="12" t="s">
        <v>24</v>
      </c>
      <c r="C200" s="12" t="s">
        <v>22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290</v>
      </c>
      <c r="B201" s="12" t="s">
        <v>157</v>
      </c>
      <c r="C201" s="12" t="s">
        <v>28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291</v>
      </c>
      <c r="B202" s="12" t="s">
        <v>169</v>
      </c>
      <c r="C202" s="12" t="s">
        <v>34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292</v>
      </c>
      <c r="B203" s="12" t="s">
        <v>106</v>
      </c>
      <c r="C203" s="12" t="s">
        <v>19</v>
      </c>
      <c r="D203" s="13">
        <v>14471.02</v>
      </c>
      <c r="E203" s="13">
        <v>0.4</v>
      </c>
      <c r="F203" s="13">
        <v>0</v>
      </c>
      <c r="G203" s="13">
        <v>14471.42</v>
      </c>
      <c r="H203" s="13">
        <v>2035.62</v>
      </c>
      <c r="I203" s="13">
        <v>3494.02</v>
      </c>
      <c r="J203" s="13">
        <v>5529.64</v>
      </c>
      <c r="K203" s="13">
        <v>20001.060000000001</v>
      </c>
    </row>
    <row r="204" spans="1:11" x14ac:dyDescent="0.25">
      <c r="A204" s="11" t="s">
        <v>293</v>
      </c>
      <c r="B204" s="12" t="s">
        <v>294</v>
      </c>
      <c r="C204" s="12" t="s">
        <v>28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295</v>
      </c>
      <c r="B205" s="12" t="s">
        <v>64</v>
      </c>
      <c r="C205" s="12" t="s">
        <v>28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296</v>
      </c>
      <c r="B206" s="12" t="s">
        <v>39</v>
      </c>
      <c r="C206" s="12" t="s">
        <v>19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297</v>
      </c>
      <c r="B207" s="12" t="s">
        <v>148</v>
      </c>
      <c r="C207" s="12" t="s">
        <v>75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298</v>
      </c>
      <c r="B208" s="12" t="s">
        <v>103</v>
      </c>
      <c r="C208" s="12" t="s">
        <v>75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1.94</v>
      </c>
      <c r="J208" s="13">
        <v>8.8699999999999992</v>
      </c>
      <c r="K208" s="13">
        <v>344.86</v>
      </c>
    </row>
    <row r="209" spans="1:11" x14ac:dyDescent="0.25">
      <c r="A209" s="11" t="s">
        <v>299</v>
      </c>
      <c r="B209" s="12" t="s">
        <v>36</v>
      </c>
      <c r="C209" s="12" t="s">
        <v>22</v>
      </c>
      <c r="D209" s="13">
        <v>166.12</v>
      </c>
      <c r="E209" s="13">
        <v>1.24</v>
      </c>
      <c r="F209" s="13">
        <v>0</v>
      </c>
      <c r="G209" s="13">
        <v>167.36</v>
      </c>
      <c r="H209" s="13">
        <v>5.55</v>
      </c>
      <c r="I209" s="13">
        <v>5.2</v>
      </c>
      <c r="J209" s="13">
        <v>10.75</v>
      </c>
      <c r="K209" s="13">
        <v>178.11</v>
      </c>
    </row>
    <row r="210" spans="1:11" x14ac:dyDescent="0.25">
      <c r="A210" s="11" t="s">
        <v>300</v>
      </c>
      <c r="B210" s="12" t="s">
        <v>103</v>
      </c>
      <c r="C210" s="12" t="s">
        <v>75</v>
      </c>
      <c r="D210" s="13">
        <v>770959.49</v>
      </c>
      <c r="E210" s="13">
        <v>0</v>
      </c>
      <c r="F210" s="13">
        <v>25.4</v>
      </c>
      <c r="G210" s="13">
        <v>770984.89</v>
      </c>
      <c r="H210" s="13">
        <v>2468.63</v>
      </c>
      <c r="I210" s="13">
        <v>16412.439999999999</v>
      </c>
      <c r="J210" s="13">
        <v>18881.07</v>
      </c>
      <c r="K210" s="13">
        <v>789865.96</v>
      </c>
    </row>
    <row r="211" spans="1:11" x14ac:dyDescent="0.25">
      <c r="A211" s="11" t="s">
        <v>301</v>
      </c>
      <c r="B211" s="12" t="s">
        <v>266</v>
      </c>
      <c r="C211" s="12" t="s">
        <v>75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302</v>
      </c>
      <c r="B212" s="12" t="s">
        <v>266</v>
      </c>
      <c r="C212" s="12" t="s">
        <v>75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303</v>
      </c>
      <c r="B213" s="12" t="s">
        <v>30</v>
      </c>
      <c r="C213" s="12" t="s">
        <v>31</v>
      </c>
      <c r="D213" s="13">
        <v>409690.4</v>
      </c>
      <c r="E213" s="13">
        <v>0</v>
      </c>
      <c r="F213" s="13">
        <v>0</v>
      </c>
      <c r="G213" s="13">
        <v>409690.4</v>
      </c>
      <c r="H213" s="13">
        <v>512</v>
      </c>
      <c r="I213" s="13">
        <v>8496.7999999999993</v>
      </c>
      <c r="J213" s="13">
        <v>9008.7999999999993</v>
      </c>
      <c r="K213" s="13">
        <v>418699.2</v>
      </c>
    </row>
    <row r="214" spans="1:11" x14ac:dyDescent="0.25">
      <c r="A214" s="11" t="s">
        <v>304</v>
      </c>
      <c r="B214" s="12" t="s">
        <v>30</v>
      </c>
      <c r="C214" s="12" t="s">
        <v>31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12649.06</v>
      </c>
      <c r="J214" s="13">
        <v>62821.06</v>
      </c>
      <c r="K214" s="13">
        <v>3674539.67</v>
      </c>
    </row>
    <row r="215" spans="1:11" x14ac:dyDescent="0.25">
      <c r="A215" s="11" t="s">
        <v>305</v>
      </c>
      <c r="B215" s="12" t="s">
        <v>30</v>
      </c>
      <c r="C215" s="12" t="s">
        <v>31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306</v>
      </c>
      <c r="B216" s="12" t="s">
        <v>39</v>
      </c>
      <c r="C216" s="12" t="s">
        <v>19</v>
      </c>
      <c r="D216" s="13">
        <v>2846.27</v>
      </c>
      <c r="E216" s="13">
        <v>0</v>
      </c>
      <c r="F216" s="13">
        <v>0</v>
      </c>
      <c r="G216" s="13">
        <v>2846.27</v>
      </c>
      <c r="H216" s="13">
        <v>6.37</v>
      </c>
      <c r="I216" s="13">
        <v>0</v>
      </c>
      <c r="J216" s="13">
        <v>6.37</v>
      </c>
      <c r="K216" s="13">
        <v>2852.64</v>
      </c>
    </row>
    <row r="217" spans="1:11" x14ac:dyDescent="0.25">
      <c r="A217" s="11" t="s">
        <v>307</v>
      </c>
      <c r="B217" s="12" t="s">
        <v>288</v>
      </c>
      <c r="C217" s="12" t="s">
        <v>28</v>
      </c>
      <c r="D217" s="13">
        <v>135.35</v>
      </c>
      <c r="E217" s="13">
        <v>0</v>
      </c>
      <c r="F217" s="13">
        <v>0</v>
      </c>
      <c r="G217" s="13">
        <v>135.35</v>
      </c>
      <c r="H217" s="13">
        <v>0</v>
      </c>
      <c r="I217" s="13">
        <v>1734.97</v>
      </c>
      <c r="J217" s="13">
        <v>1734.97</v>
      </c>
      <c r="K217" s="13">
        <v>1870.32</v>
      </c>
    </row>
    <row r="218" spans="1:11" x14ac:dyDescent="0.25">
      <c r="A218" s="11" t="s">
        <v>308</v>
      </c>
      <c r="B218" s="12" t="s">
        <v>103</v>
      </c>
      <c r="C218" s="12" t="s">
        <v>75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309</v>
      </c>
      <c r="B219" s="12" t="s">
        <v>130</v>
      </c>
      <c r="C219" s="12" t="s">
        <v>19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310</v>
      </c>
      <c r="B220" s="12" t="s">
        <v>311</v>
      </c>
      <c r="C220" s="12" t="s">
        <v>31</v>
      </c>
      <c r="D220" s="13">
        <v>3419.89</v>
      </c>
      <c r="E220" s="13">
        <v>0</v>
      </c>
      <c r="F220" s="13">
        <v>0</v>
      </c>
      <c r="G220" s="13">
        <v>3419.89</v>
      </c>
      <c r="H220" s="13">
        <v>9199.3799999999992</v>
      </c>
      <c r="I220" s="13">
        <v>377.01</v>
      </c>
      <c r="J220" s="13">
        <v>9576.39</v>
      </c>
      <c r="K220" s="13">
        <v>12996.28</v>
      </c>
    </row>
    <row r="221" spans="1:11" x14ac:dyDescent="0.25">
      <c r="A221" s="11" t="s">
        <v>312</v>
      </c>
      <c r="B221" s="12" t="s">
        <v>313</v>
      </c>
      <c r="C221" s="12" t="s">
        <v>28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314</v>
      </c>
      <c r="B222" s="12" t="s">
        <v>30</v>
      </c>
      <c r="C222" s="12" t="s">
        <v>31</v>
      </c>
      <c r="D222" s="13">
        <v>1669827.98</v>
      </c>
      <c r="E222" s="13">
        <v>5</v>
      </c>
      <c r="F222" s="13">
        <v>0</v>
      </c>
      <c r="G222" s="13">
        <v>1669832.98</v>
      </c>
      <c r="H222" s="13">
        <v>896</v>
      </c>
      <c r="I222" s="13">
        <v>79987.520000000004</v>
      </c>
      <c r="J222" s="13">
        <v>80883.520000000004</v>
      </c>
      <c r="K222" s="13">
        <v>1750716.5</v>
      </c>
    </row>
    <row r="223" spans="1:11" x14ac:dyDescent="0.25">
      <c r="A223" s="11" t="s">
        <v>315</v>
      </c>
      <c r="B223" s="12" t="s">
        <v>119</v>
      </c>
      <c r="C223" s="12" t="s">
        <v>46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316</v>
      </c>
      <c r="B224" s="12" t="s">
        <v>174</v>
      </c>
      <c r="C224" s="12" t="s">
        <v>75</v>
      </c>
      <c r="D224" s="13">
        <v>59333.21</v>
      </c>
      <c r="E224" s="13">
        <v>11.83</v>
      </c>
      <c r="F224" s="13">
        <v>0</v>
      </c>
      <c r="G224" s="13">
        <v>59345.04</v>
      </c>
      <c r="H224" s="13">
        <v>2209.0300000000002</v>
      </c>
      <c r="I224" s="13">
        <v>392.65</v>
      </c>
      <c r="J224" s="13">
        <v>2601.6799999999998</v>
      </c>
      <c r="K224" s="13">
        <v>61946.720000000001</v>
      </c>
    </row>
    <row r="225" spans="1:11" x14ac:dyDescent="0.25">
      <c r="A225" s="11" t="s">
        <v>317</v>
      </c>
      <c r="B225" s="12" t="s">
        <v>30</v>
      </c>
      <c r="C225" s="12" t="s">
        <v>31</v>
      </c>
      <c r="D225" s="13">
        <v>1201921.8</v>
      </c>
      <c r="E225" s="13">
        <v>9237.8700000000008</v>
      </c>
      <c r="F225" s="13">
        <v>0</v>
      </c>
      <c r="G225" s="13">
        <v>1211159.67</v>
      </c>
      <c r="H225" s="13">
        <v>13384</v>
      </c>
      <c r="I225" s="13">
        <v>185748.31</v>
      </c>
      <c r="J225" s="13">
        <v>199132.31</v>
      </c>
      <c r="K225" s="13">
        <v>1410291.98</v>
      </c>
    </row>
    <row r="226" spans="1:11" x14ac:dyDescent="0.25">
      <c r="A226" s="11" t="s">
        <v>318</v>
      </c>
      <c r="B226" s="12" t="s">
        <v>30</v>
      </c>
      <c r="C226" s="12" t="s">
        <v>31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392923.75</v>
      </c>
      <c r="J226" s="13">
        <v>392923.75</v>
      </c>
      <c r="K226" s="13">
        <v>2619733.16</v>
      </c>
    </row>
    <row r="227" spans="1:11" x14ac:dyDescent="0.25">
      <c r="A227" s="11" t="s">
        <v>319</v>
      </c>
      <c r="B227" s="12" t="s">
        <v>320</v>
      </c>
      <c r="C227" s="12" t="s">
        <v>75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321</v>
      </c>
      <c r="B228" s="12" t="s">
        <v>33</v>
      </c>
      <c r="C228" s="12" t="s">
        <v>34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322</v>
      </c>
      <c r="B229" s="12" t="s">
        <v>323</v>
      </c>
      <c r="C229" s="12" t="s">
        <v>75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324</v>
      </c>
      <c r="B230" s="12" t="s">
        <v>103</v>
      </c>
      <c r="C230" s="12" t="s">
        <v>75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325</v>
      </c>
      <c r="B231" s="12" t="s">
        <v>103</v>
      </c>
      <c r="C231" s="12" t="s">
        <v>75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326</v>
      </c>
      <c r="B232" s="12" t="s">
        <v>119</v>
      </c>
      <c r="C232" s="12" t="s">
        <v>46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327</v>
      </c>
      <c r="B233" s="12" t="s">
        <v>328</v>
      </c>
      <c r="C233" s="12" t="s">
        <v>75</v>
      </c>
      <c r="D233" s="13">
        <v>1376.58</v>
      </c>
      <c r="E233" s="13">
        <v>0</v>
      </c>
      <c r="F233" s="13">
        <v>0</v>
      </c>
      <c r="G233" s="13">
        <v>1376.58</v>
      </c>
      <c r="H233" s="13">
        <v>165.72</v>
      </c>
      <c r="I233" s="13">
        <v>41.42</v>
      </c>
      <c r="J233" s="13">
        <v>207.14</v>
      </c>
      <c r="K233" s="13">
        <v>1583.72</v>
      </c>
    </row>
    <row r="234" spans="1:11" x14ac:dyDescent="0.25">
      <c r="A234" s="11" t="s">
        <v>329</v>
      </c>
      <c r="B234" s="12" t="s">
        <v>234</v>
      </c>
      <c r="C234" s="12" t="s">
        <v>28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330</v>
      </c>
      <c r="B235" s="12" t="s">
        <v>331</v>
      </c>
      <c r="C235" s="12" t="s">
        <v>28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332</v>
      </c>
      <c r="B236" s="12" t="s">
        <v>119</v>
      </c>
      <c r="C236" s="12" t="s">
        <v>46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333</v>
      </c>
      <c r="B237" s="12" t="s">
        <v>74</v>
      </c>
      <c r="C237" s="12" t="s">
        <v>34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334</v>
      </c>
      <c r="B238" s="12" t="s">
        <v>281</v>
      </c>
      <c r="C238" s="12" t="s">
        <v>19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335</v>
      </c>
      <c r="B239" s="12" t="s">
        <v>57</v>
      </c>
      <c r="C239" s="12" t="s">
        <v>28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336</v>
      </c>
      <c r="B240" s="12" t="s">
        <v>24</v>
      </c>
      <c r="C240" s="12" t="s">
        <v>22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337</v>
      </c>
      <c r="B241" s="12" t="s">
        <v>24</v>
      </c>
      <c r="C241" s="12" t="s">
        <v>22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105.34</v>
      </c>
      <c r="J241" s="13">
        <v>109.8</v>
      </c>
      <c r="K241" s="13">
        <v>141.29</v>
      </c>
    </row>
    <row r="242" spans="1:11" x14ac:dyDescent="0.25">
      <c r="A242" s="11" t="s">
        <v>338</v>
      </c>
      <c r="B242" s="12" t="s">
        <v>339</v>
      </c>
      <c r="C242" s="12" t="s">
        <v>28</v>
      </c>
      <c r="D242" s="13">
        <v>4791.07</v>
      </c>
      <c r="E242" s="13">
        <v>3488.93</v>
      </c>
      <c r="F242" s="13">
        <v>0</v>
      </c>
      <c r="G242" s="13">
        <v>8280</v>
      </c>
      <c r="H242" s="13">
        <v>4624.6400000000003</v>
      </c>
      <c r="I242" s="13">
        <v>12374.29</v>
      </c>
      <c r="J242" s="13">
        <v>16998.93</v>
      </c>
      <c r="K242" s="13">
        <v>25278.93</v>
      </c>
    </row>
    <row r="243" spans="1:11" x14ac:dyDescent="0.25">
      <c r="A243" s="11" t="s">
        <v>340</v>
      </c>
      <c r="B243" s="12" t="s">
        <v>33</v>
      </c>
      <c r="C243" s="12" t="s">
        <v>34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341</v>
      </c>
      <c r="B244" s="12" t="s">
        <v>119</v>
      </c>
      <c r="C244" s="12" t="s">
        <v>46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342</v>
      </c>
      <c r="B245" s="12" t="s">
        <v>53</v>
      </c>
      <c r="C245" s="12" t="s">
        <v>22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343</v>
      </c>
      <c r="B246" s="12" t="s">
        <v>18</v>
      </c>
      <c r="C246" s="12" t="s">
        <v>19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344</v>
      </c>
      <c r="B247" s="12" t="s">
        <v>53</v>
      </c>
      <c r="C247" s="12" t="s">
        <v>46</v>
      </c>
      <c r="D247" s="13">
        <v>4390.82</v>
      </c>
      <c r="E247" s="13">
        <v>22.33</v>
      </c>
      <c r="F247" s="13">
        <v>0</v>
      </c>
      <c r="G247" s="13">
        <v>4413.1499999999996</v>
      </c>
      <c r="H247" s="13">
        <v>0</v>
      </c>
      <c r="I247" s="13">
        <v>660.02</v>
      </c>
      <c r="J247" s="13">
        <v>660.02</v>
      </c>
      <c r="K247" s="13">
        <v>5073.17</v>
      </c>
    </row>
    <row r="248" spans="1:11" x14ac:dyDescent="0.25">
      <c r="A248" s="11" t="s">
        <v>345</v>
      </c>
      <c r="B248" s="12" t="s">
        <v>103</v>
      </c>
      <c r="C248" s="12" t="s">
        <v>75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346</v>
      </c>
      <c r="B249" s="12" t="s">
        <v>347</v>
      </c>
      <c r="C249" s="12" t="s">
        <v>22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348</v>
      </c>
      <c r="B250" s="12" t="s">
        <v>39</v>
      </c>
      <c r="C250" s="12" t="s">
        <v>19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349</v>
      </c>
      <c r="B251" s="12" t="s">
        <v>26</v>
      </c>
      <c r="C251" s="12" t="s">
        <v>22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350</v>
      </c>
      <c r="B252" s="12" t="s">
        <v>67</v>
      </c>
      <c r="C252" s="12" t="s">
        <v>34</v>
      </c>
      <c r="D252" s="13">
        <v>52215.63</v>
      </c>
      <c r="E252" s="13">
        <v>0</v>
      </c>
      <c r="F252" s="13">
        <v>0</v>
      </c>
      <c r="G252" s="13">
        <v>52215.63</v>
      </c>
      <c r="H252" s="13">
        <v>41.01</v>
      </c>
      <c r="I252" s="13">
        <v>228.53</v>
      </c>
      <c r="J252" s="13">
        <v>269.54000000000002</v>
      </c>
      <c r="K252" s="13">
        <v>52485.17</v>
      </c>
    </row>
    <row r="253" spans="1:11" x14ac:dyDescent="0.25">
      <c r="A253" s="11" t="s">
        <v>351</v>
      </c>
      <c r="B253" s="12" t="s">
        <v>139</v>
      </c>
      <c r="C253" s="12" t="s">
        <v>75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352</v>
      </c>
      <c r="B254" s="12" t="s">
        <v>24</v>
      </c>
      <c r="C254" s="12" t="s">
        <v>22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353</v>
      </c>
      <c r="B255" s="12" t="s">
        <v>64</v>
      </c>
      <c r="C255" s="12" t="s">
        <v>28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354</v>
      </c>
      <c r="B256" s="12" t="s">
        <v>249</v>
      </c>
      <c r="C256" s="12" t="s">
        <v>28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355</v>
      </c>
      <c r="B257" s="12" t="s">
        <v>356</v>
      </c>
      <c r="C257" s="12" t="s">
        <v>28</v>
      </c>
      <c r="D257" s="13">
        <v>247.68</v>
      </c>
      <c r="E257" s="13">
        <v>0</v>
      </c>
      <c r="F257" s="13">
        <v>0</v>
      </c>
      <c r="G257" s="13">
        <v>247.68</v>
      </c>
      <c r="H257" s="13">
        <v>0</v>
      </c>
      <c r="I257" s="13">
        <v>33911.32</v>
      </c>
      <c r="J257" s="13">
        <v>33911.32</v>
      </c>
      <c r="K257" s="13">
        <v>34159</v>
      </c>
    </row>
    <row r="258" spans="1:11" x14ac:dyDescent="0.25">
      <c r="A258" s="11" t="s">
        <v>357</v>
      </c>
      <c r="B258" s="12" t="s">
        <v>103</v>
      </c>
      <c r="C258" s="12" t="s">
        <v>75</v>
      </c>
      <c r="D258" s="13">
        <v>1464147.42</v>
      </c>
      <c r="E258" s="13">
        <v>0</v>
      </c>
      <c r="F258" s="13">
        <v>0</v>
      </c>
      <c r="G258" s="13">
        <v>1464147.42</v>
      </c>
      <c r="H258" s="13">
        <v>42217.7</v>
      </c>
      <c r="I258" s="13">
        <v>27197.45</v>
      </c>
      <c r="J258" s="13">
        <v>69415.149999999994</v>
      </c>
      <c r="K258" s="13">
        <v>1533562.57</v>
      </c>
    </row>
    <row r="259" spans="1:11" x14ac:dyDescent="0.25">
      <c r="A259" s="11" t="s">
        <v>358</v>
      </c>
      <c r="B259" s="12" t="s">
        <v>45</v>
      </c>
      <c r="C259" s="12" t="s">
        <v>46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359</v>
      </c>
      <c r="B260" s="12" t="s">
        <v>108</v>
      </c>
      <c r="C260" s="12" t="s">
        <v>34</v>
      </c>
      <c r="D260" s="13">
        <v>842.44</v>
      </c>
      <c r="E260" s="13">
        <v>0</v>
      </c>
      <c r="F260" s="13">
        <v>0</v>
      </c>
      <c r="G260" s="13">
        <v>842.44</v>
      </c>
      <c r="H260" s="13">
        <v>0</v>
      </c>
      <c r="I260" s="13">
        <v>16.829999999999998</v>
      </c>
      <c r="J260" s="13">
        <v>16.829999999999998</v>
      </c>
      <c r="K260" s="13">
        <v>859.27</v>
      </c>
    </row>
    <row r="261" spans="1:11" x14ac:dyDescent="0.25">
      <c r="A261" s="11" t="s">
        <v>360</v>
      </c>
      <c r="B261" s="12" t="s">
        <v>46</v>
      </c>
      <c r="C261" s="12" t="s">
        <v>19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361</v>
      </c>
      <c r="B262" s="12" t="s">
        <v>177</v>
      </c>
      <c r="C262" s="12" t="s">
        <v>22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362</v>
      </c>
      <c r="B263" s="12" t="s">
        <v>174</v>
      </c>
      <c r="C263" s="12" t="s">
        <v>75</v>
      </c>
      <c r="D263" s="13">
        <v>235789.35</v>
      </c>
      <c r="E263" s="13">
        <v>0</v>
      </c>
      <c r="F263" s="13">
        <v>0</v>
      </c>
      <c r="G263" s="13">
        <v>235789.35</v>
      </c>
      <c r="H263" s="13">
        <v>20.7</v>
      </c>
      <c r="I263" s="13">
        <v>570.69000000000005</v>
      </c>
      <c r="J263" s="13">
        <v>591.39</v>
      </c>
      <c r="K263" s="13">
        <v>236380.74</v>
      </c>
    </row>
    <row r="264" spans="1:11" x14ac:dyDescent="0.25">
      <c r="A264" s="11" t="s">
        <v>363</v>
      </c>
      <c r="B264" s="12" t="s">
        <v>64</v>
      </c>
      <c r="C264" s="12" t="s">
        <v>28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364</v>
      </c>
      <c r="B265" s="12" t="s">
        <v>103</v>
      </c>
      <c r="C265" s="12" t="s">
        <v>75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365</v>
      </c>
      <c r="B266" s="12" t="s">
        <v>93</v>
      </c>
      <c r="C266" s="12" t="s">
        <v>19</v>
      </c>
      <c r="D266" s="13">
        <v>85.31</v>
      </c>
      <c r="E266" s="13">
        <v>0</v>
      </c>
      <c r="F266" s="13">
        <v>0</v>
      </c>
      <c r="G266" s="13">
        <v>85.31</v>
      </c>
      <c r="H266" s="13">
        <v>5.42</v>
      </c>
      <c r="I266" s="13">
        <v>17.489999999999998</v>
      </c>
      <c r="J266" s="13">
        <v>22.91</v>
      </c>
      <c r="K266" s="13">
        <v>108.22</v>
      </c>
    </row>
    <row r="267" spans="1:11" x14ac:dyDescent="0.25">
      <c r="A267" s="11" t="s">
        <v>366</v>
      </c>
      <c r="B267" s="12" t="s">
        <v>367</v>
      </c>
      <c r="C267" s="12" t="s">
        <v>19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368</v>
      </c>
      <c r="B268" s="12" t="s">
        <v>367</v>
      </c>
      <c r="C268" s="12" t="s">
        <v>19</v>
      </c>
      <c r="D268" s="13">
        <v>46304.61</v>
      </c>
      <c r="E268" s="13">
        <v>5917.04</v>
      </c>
      <c r="F268" s="13">
        <v>0</v>
      </c>
      <c r="G268" s="13">
        <v>52221.65</v>
      </c>
      <c r="H268" s="13">
        <v>33.17</v>
      </c>
      <c r="I268" s="13">
        <v>60.86</v>
      </c>
      <c r="J268" s="13">
        <v>94.03</v>
      </c>
      <c r="K268" s="13">
        <v>52315.68</v>
      </c>
    </row>
    <row r="269" spans="1:11" x14ac:dyDescent="0.25">
      <c r="A269" s="11" t="s">
        <v>369</v>
      </c>
      <c r="B269" s="12" t="s">
        <v>370</v>
      </c>
      <c r="C269" s="12" t="s">
        <v>46</v>
      </c>
      <c r="D269" s="13">
        <v>6437.47</v>
      </c>
      <c r="E269" s="13">
        <v>20.66</v>
      </c>
      <c r="F269" s="13">
        <v>0.41</v>
      </c>
      <c r="G269" s="13">
        <v>6458.54</v>
      </c>
      <c r="H269" s="13">
        <v>185.86</v>
      </c>
      <c r="I269" s="13">
        <v>81.819999999999993</v>
      </c>
      <c r="J269" s="13">
        <v>267.68</v>
      </c>
      <c r="K269" s="13">
        <v>6726.22</v>
      </c>
    </row>
    <row r="270" spans="1:11" x14ac:dyDescent="0.25">
      <c r="A270" s="11" t="s">
        <v>371</v>
      </c>
      <c r="B270" s="12" t="s">
        <v>119</v>
      </c>
      <c r="C270" s="12" t="s">
        <v>46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372</v>
      </c>
      <c r="B271" s="12" t="s">
        <v>119</v>
      </c>
      <c r="C271" s="12" t="s">
        <v>46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373</v>
      </c>
      <c r="B272" s="12" t="s">
        <v>55</v>
      </c>
      <c r="C272" s="12" t="s">
        <v>34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374</v>
      </c>
      <c r="B273" s="12" t="s">
        <v>108</v>
      </c>
      <c r="C273" s="12" t="s">
        <v>34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375</v>
      </c>
      <c r="B274" s="12" t="s">
        <v>24</v>
      </c>
      <c r="C274" s="12" t="s">
        <v>22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376</v>
      </c>
      <c r="B275" s="12" t="s">
        <v>106</v>
      </c>
      <c r="C275" s="12" t="s">
        <v>19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377</v>
      </c>
      <c r="B276" s="12" t="s">
        <v>87</v>
      </c>
      <c r="C276" s="12" t="s">
        <v>22</v>
      </c>
      <c r="D276" s="13">
        <v>52959.51</v>
      </c>
      <c r="E276" s="13">
        <v>163.92</v>
      </c>
      <c r="F276" s="13">
        <v>0</v>
      </c>
      <c r="G276" s="13">
        <v>53123.43</v>
      </c>
      <c r="H276" s="13">
        <v>4607.99</v>
      </c>
      <c r="I276" s="13">
        <v>14454.31</v>
      </c>
      <c r="J276" s="13">
        <v>19062.3</v>
      </c>
      <c r="K276" s="13">
        <v>72185.73</v>
      </c>
    </row>
    <row r="277" spans="1:11" x14ac:dyDescent="0.25">
      <c r="A277" s="11" t="s">
        <v>378</v>
      </c>
      <c r="B277" s="12" t="s">
        <v>379</v>
      </c>
      <c r="C277" s="12" t="s">
        <v>75</v>
      </c>
      <c r="D277" s="13">
        <v>1968.18</v>
      </c>
      <c r="E277" s="13">
        <v>1252.75</v>
      </c>
      <c r="F277" s="13">
        <v>5.12</v>
      </c>
      <c r="G277" s="13">
        <v>3226.05</v>
      </c>
      <c r="H277" s="13">
        <v>261.2</v>
      </c>
      <c r="I277" s="13">
        <v>1082.42</v>
      </c>
      <c r="J277" s="13">
        <v>1343.62</v>
      </c>
      <c r="K277" s="13">
        <v>4569.67</v>
      </c>
    </row>
    <row r="278" spans="1:11" x14ac:dyDescent="0.25">
      <c r="A278" s="11" t="s">
        <v>380</v>
      </c>
      <c r="B278" s="12" t="s">
        <v>95</v>
      </c>
      <c r="C278" s="12" t="s">
        <v>28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4.42</v>
      </c>
      <c r="J278" s="13">
        <v>4.42</v>
      </c>
      <c r="K278" s="13">
        <v>4.59</v>
      </c>
    </row>
    <row r="279" spans="1:11" x14ac:dyDescent="0.25">
      <c r="A279" s="11" t="s">
        <v>381</v>
      </c>
      <c r="B279" s="12" t="s">
        <v>130</v>
      </c>
      <c r="C279" s="12" t="s">
        <v>19</v>
      </c>
      <c r="D279" s="13">
        <v>1021.94</v>
      </c>
      <c r="E279" s="13">
        <v>0</v>
      </c>
      <c r="F279" s="13">
        <v>0</v>
      </c>
      <c r="G279" s="13">
        <v>1021.94</v>
      </c>
      <c r="H279" s="13">
        <v>0</v>
      </c>
      <c r="I279" s="13">
        <v>0</v>
      </c>
      <c r="J279" s="13">
        <v>0</v>
      </c>
      <c r="K279" s="13">
        <v>1021.94</v>
      </c>
    </row>
    <row r="280" spans="1:11" x14ac:dyDescent="0.25">
      <c r="A280" s="11" t="s">
        <v>382</v>
      </c>
      <c r="B280" s="12" t="s">
        <v>22</v>
      </c>
      <c r="C280" s="12" t="s">
        <v>28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383</v>
      </c>
      <c r="B281" s="12" t="s">
        <v>30</v>
      </c>
      <c r="C281" s="12" t="s">
        <v>31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384</v>
      </c>
      <c r="B282" s="12" t="s">
        <v>174</v>
      </c>
      <c r="C282" s="12" t="s">
        <v>75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385</v>
      </c>
      <c r="B283" s="12" t="s">
        <v>386</v>
      </c>
      <c r="C283" s="12" t="s">
        <v>75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387</v>
      </c>
      <c r="B284" s="12" t="s">
        <v>41</v>
      </c>
      <c r="C284" s="12" t="s">
        <v>19</v>
      </c>
      <c r="D284" s="13">
        <v>2632.18</v>
      </c>
      <c r="E284" s="13">
        <v>1081.1199999999999</v>
      </c>
      <c r="F284" s="13">
        <v>0</v>
      </c>
      <c r="G284" s="13">
        <v>3713.3</v>
      </c>
      <c r="H284" s="13">
        <v>326.39999999999998</v>
      </c>
      <c r="I284" s="13">
        <v>1033.44</v>
      </c>
      <c r="J284" s="13">
        <v>1359.84</v>
      </c>
      <c r="K284" s="13">
        <v>5073.1400000000003</v>
      </c>
    </row>
    <row r="285" spans="1:11" x14ac:dyDescent="0.25">
      <c r="A285" s="11" t="s">
        <v>388</v>
      </c>
      <c r="B285" s="12" t="s">
        <v>39</v>
      </c>
      <c r="C285" s="12" t="s">
        <v>19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389</v>
      </c>
      <c r="B286" s="12" t="s">
        <v>174</v>
      </c>
      <c r="C286" s="12" t="s">
        <v>75</v>
      </c>
      <c r="D286" s="13">
        <v>913372.09</v>
      </c>
      <c r="E286" s="13">
        <v>64.88</v>
      </c>
      <c r="F286" s="13">
        <v>100</v>
      </c>
      <c r="G286" s="13">
        <v>913536.97</v>
      </c>
      <c r="H286" s="13">
        <v>8749.4699999999993</v>
      </c>
      <c r="I286" s="13">
        <v>364.42</v>
      </c>
      <c r="J286" s="13">
        <v>9113.89</v>
      </c>
      <c r="K286" s="13">
        <v>922650.86</v>
      </c>
    </row>
    <row r="287" spans="1:11" x14ac:dyDescent="0.25">
      <c r="A287" s="11" t="s">
        <v>390</v>
      </c>
      <c r="B287" s="12" t="s">
        <v>148</v>
      </c>
      <c r="C287" s="12" t="s">
        <v>75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391</v>
      </c>
      <c r="B288" s="12" t="s">
        <v>108</v>
      </c>
      <c r="C288" s="12" t="s">
        <v>34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392</v>
      </c>
      <c r="B289" s="12" t="s">
        <v>236</v>
      </c>
      <c r="C289" s="12" t="s">
        <v>28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393</v>
      </c>
      <c r="B290" s="12" t="s">
        <v>33</v>
      </c>
      <c r="C290" s="12" t="s">
        <v>34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394</v>
      </c>
      <c r="B291" s="12" t="s">
        <v>33</v>
      </c>
      <c r="C291" s="12" t="s">
        <v>34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395</v>
      </c>
      <c r="B292" s="12" t="s">
        <v>57</v>
      </c>
      <c r="C292" s="12" t="s">
        <v>28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396</v>
      </c>
      <c r="B293" s="12" t="s">
        <v>62</v>
      </c>
      <c r="C293" s="12" t="s">
        <v>34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397</v>
      </c>
      <c r="B294" s="12" t="s">
        <v>119</v>
      </c>
      <c r="C294" s="12" t="s">
        <v>46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398</v>
      </c>
      <c r="B295" s="12" t="s">
        <v>157</v>
      </c>
      <c r="C295" s="12" t="s">
        <v>28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399</v>
      </c>
      <c r="B296" s="12" t="s">
        <v>53</v>
      </c>
      <c r="C296" s="12" t="s">
        <v>22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400</v>
      </c>
      <c r="B297" s="12" t="s">
        <v>108</v>
      </c>
      <c r="C297" s="12" t="s">
        <v>34</v>
      </c>
      <c r="D297" s="13">
        <v>109001.98</v>
      </c>
      <c r="E297" s="13">
        <v>0</v>
      </c>
      <c r="F297" s="13">
        <v>0</v>
      </c>
      <c r="G297" s="13">
        <v>109001.98</v>
      </c>
      <c r="H297" s="13">
        <v>36145.870000000003</v>
      </c>
      <c r="I297" s="13">
        <v>76473</v>
      </c>
      <c r="J297" s="13">
        <v>112618.87</v>
      </c>
      <c r="K297" s="13">
        <v>221620.85</v>
      </c>
    </row>
    <row r="298" spans="1:11" x14ac:dyDescent="0.25">
      <c r="A298" s="11" t="s">
        <v>401</v>
      </c>
      <c r="B298" s="12" t="s">
        <v>62</v>
      </c>
      <c r="C298" s="12" t="s">
        <v>34</v>
      </c>
      <c r="D298" s="13">
        <v>2929.44</v>
      </c>
      <c r="E298" s="13">
        <v>0</v>
      </c>
      <c r="F298" s="13">
        <v>0</v>
      </c>
      <c r="G298" s="13">
        <v>2929.44</v>
      </c>
      <c r="H298" s="13">
        <v>2927.97</v>
      </c>
      <c r="I298" s="13">
        <v>1374.22</v>
      </c>
      <c r="J298" s="13">
        <v>4302.1899999999996</v>
      </c>
      <c r="K298" s="13">
        <v>7231.63</v>
      </c>
    </row>
    <row r="299" spans="1:11" x14ac:dyDescent="0.25">
      <c r="A299" s="11" t="s">
        <v>402</v>
      </c>
      <c r="B299" s="12" t="s">
        <v>288</v>
      </c>
      <c r="C299" s="12" t="s">
        <v>28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403</v>
      </c>
      <c r="B300" s="12" t="s">
        <v>103</v>
      </c>
      <c r="C300" s="12" t="s">
        <v>75</v>
      </c>
      <c r="D300" s="13">
        <v>26479.81</v>
      </c>
      <c r="E300" s="13">
        <v>0.31</v>
      </c>
      <c r="F300" s="13">
        <v>0</v>
      </c>
      <c r="G300" s="13">
        <v>26480.12</v>
      </c>
      <c r="H300" s="13">
        <v>0</v>
      </c>
      <c r="I300" s="13">
        <v>10.82</v>
      </c>
      <c r="J300" s="13">
        <v>10.82</v>
      </c>
      <c r="K300" s="13">
        <v>26490.94</v>
      </c>
    </row>
    <row r="301" spans="1:11" x14ac:dyDescent="0.25">
      <c r="A301" s="11" t="s">
        <v>404</v>
      </c>
      <c r="B301" s="12" t="s">
        <v>108</v>
      </c>
      <c r="C301" s="12" t="s">
        <v>34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405</v>
      </c>
      <c r="B302" s="12" t="s">
        <v>249</v>
      </c>
      <c r="C302" s="12" t="s">
        <v>28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406</v>
      </c>
      <c r="B303" s="12" t="s">
        <v>45</v>
      </c>
      <c r="C303" s="12" t="s">
        <v>46</v>
      </c>
      <c r="D303" s="13">
        <v>1772.85</v>
      </c>
      <c r="E303" s="13">
        <v>2817.72</v>
      </c>
      <c r="F303" s="13">
        <v>0</v>
      </c>
      <c r="G303" s="13">
        <v>4590.57</v>
      </c>
      <c r="H303" s="13">
        <v>0</v>
      </c>
      <c r="I303" s="13">
        <v>35.799999999999997</v>
      </c>
      <c r="J303" s="13">
        <v>35.799999999999997</v>
      </c>
      <c r="K303" s="13">
        <v>4626.37</v>
      </c>
    </row>
    <row r="304" spans="1:11" x14ac:dyDescent="0.25">
      <c r="A304" s="11" t="s">
        <v>407</v>
      </c>
      <c r="B304" s="12" t="s">
        <v>103</v>
      </c>
      <c r="C304" s="12" t="s">
        <v>75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408</v>
      </c>
      <c r="B305" s="12" t="s">
        <v>409</v>
      </c>
      <c r="C305" s="12" t="s">
        <v>46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410</v>
      </c>
      <c r="B306" s="12" t="s">
        <v>106</v>
      </c>
      <c r="C306" s="12" t="s">
        <v>19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411</v>
      </c>
      <c r="B307" s="12" t="s">
        <v>53</v>
      </c>
      <c r="C307" s="12" t="s">
        <v>46</v>
      </c>
      <c r="D307" s="13">
        <v>14535.33</v>
      </c>
      <c r="E307" s="13">
        <v>41.89</v>
      </c>
      <c r="F307" s="13">
        <v>0</v>
      </c>
      <c r="G307" s="13">
        <v>14577.22</v>
      </c>
      <c r="H307" s="13">
        <v>0</v>
      </c>
      <c r="I307" s="13">
        <v>1469.46</v>
      </c>
      <c r="J307" s="13">
        <v>1469.46</v>
      </c>
      <c r="K307" s="13">
        <v>16046.68</v>
      </c>
    </row>
    <row r="308" spans="1:11" x14ac:dyDescent="0.25">
      <c r="A308" s="11" t="s">
        <v>412</v>
      </c>
      <c r="B308" s="12" t="s">
        <v>266</v>
      </c>
      <c r="C308" s="12" t="s">
        <v>75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413</v>
      </c>
      <c r="B309" s="12" t="s">
        <v>266</v>
      </c>
      <c r="C309" s="12" t="s">
        <v>75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414</v>
      </c>
      <c r="B310" s="12" t="s">
        <v>331</v>
      </c>
      <c r="C310" s="12" t="s">
        <v>28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415</v>
      </c>
      <c r="B311" s="12" t="s">
        <v>55</v>
      </c>
      <c r="C311" s="12" t="s">
        <v>34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416</v>
      </c>
      <c r="B312" s="12" t="s">
        <v>103</v>
      </c>
      <c r="C312" s="12" t="s">
        <v>75</v>
      </c>
      <c r="D312" s="13">
        <v>77432.27</v>
      </c>
      <c r="E312" s="13">
        <v>28.06</v>
      </c>
      <c r="F312" s="13">
        <v>319.58999999999997</v>
      </c>
      <c r="G312" s="13">
        <v>77779.92</v>
      </c>
      <c r="H312" s="13">
        <v>34648.31</v>
      </c>
      <c r="I312" s="13">
        <v>153.72</v>
      </c>
      <c r="J312" s="13">
        <v>34802.03</v>
      </c>
      <c r="K312" s="13">
        <v>112581.95</v>
      </c>
    </row>
    <row r="313" spans="1:11" x14ac:dyDescent="0.25">
      <c r="A313" s="11" t="s">
        <v>417</v>
      </c>
      <c r="B313" s="12" t="s">
        <v>53</v>
      </c>
      <c r="C313" s="12" t="s">
        <v>22</v>
      </c>
      <c r="D313" s="13">
        <v>2224.5500000000002</v>
      </c>
      <c r="E313" s="13">
        <v>2.56</v>
      </c>
      <c r="F313" s="13">
        <v>0</v>
      </c>
      <c r="G313" s="13">
        <v>2227.11</v>
      </c>
      <c r="H313" s="13">
        <v>2.48</v>
      </c>
      <c r="I313" s="13">
        <v>4901.04</v>
      </c>
      <c r="J313" s="13">
        <v>4903.5200000000004</v>
      </c>
      <c r="K313" s="13">
        <v>7130.63</v>
      </c>
    </row>
    <row r="314" spans="1:11" x14ac:dyDescent="0.25">
      <c r="A314" s="11" t="s">
        <v>418</v>
      </c>
      <c r="B314" s="12" t="s">
        <v>33</v>
      </c>
      <c r="C314" s="12" t="s">
        <v>34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419</v>
      </c>
      <c r="B315" s="12" t="s">
        <v>119</v>
      </c>
      <c r="C315" s="12" t="s">
        <v>46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420</v>
      </c>
      <c r="B316" s="12" t="s">
        <v>67</v>
      </c>
      <c r="C316" s="12" t="s">
        <v>34</v>
      </c>
      <c r="D316" s="13">
        <v>264167.14</v>
      </c>
      <c r="E316" s="13">
        <v>1224.76</v>
      </c>
      <c r="F316" s="13">
        <v>0</v>
      </c>
      <c r="G316" s="13">
        <v>265391.90000000002</v>
      </c>
      <c r="H316" s="13">
        <v>117.04</v>
      </c>
      <c r="I316" s="13">
        <v>249.47</v>
      </c>
      <c r="J316" s="13">
        <v>366.51</v>
      </c>
      <c r="K316" s="13">
        <v>265758.40999999997</v>
      </c>
    </row>
    <row r="317" spans="1:11" x14ac:dyDescent="0.25">
      <c r="A317" s="11" t="s">
        <v>421</v>
      </c>
      <c r="B317" s="12" t="s">
        <v>422</v>
      </c>
      <c r="C317" s="12" t="s">
        <v>22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423</v>
      </c>
      <c r="B318" s="12" t="s">
        <v>103</v>
      </c>
      <c r="C318" s="12" t="s">
        <v>75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424</v>
      </c>
      <c r="B319" s="12" t="s">
        <v>174</v>
      </c>
      <c r="C319" s="12" t="s">
        <v>75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425</v>
      </c>
      <c r="B320" s="12" t="s">
        <v>281</v>
      </c>
      <c r="C320" s="12" t="s">
        <v>19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426</v>
      </c>
      <c r="B321" s="12" t="s">
        <v>26</v>
      </c>
      <c r="C321" s="12" t="s">
        <v>22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427</v>
      </c>
      <c r="B322" s="12" t="s">
        <v>108</v>
      </c>
      <c r="C322" s="12" t="s">
        <v>34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428</v>
      </c>
      <c r="B323" s="12" t="s">
        <v>339</v>
      </c>
      <c r="C323" s="12" t="s">
        <v>28</v>
      </c>
      <c r="D323" s="13">
        <v>20262.39</v>
      </c>
      <c r="E323" s="13">
        <v>11185.56</v>
      </c>
      <c r="F323" s="13">
        <v>804.44</v>
      </c>
      <c r="G323" s="13">
        <v>32252.39</v>
      </c>
      <c r="H323" s="13">
        <v>30679.45</v>
      </c>
      <c r="I323" s="13">
        <v>4537.37</v>
      </c>
      <c r="J323" s="13">
        <v>35216.82</v>
      </c>
      <c r="K323" s="13">
        <v>67469.210000000006</v>
      </c>
    </row>
    <row r="324" spans="1:11" x14ac:dyDescent="0.25">
      <c r="A324" s="11" t="s">
        <v>429</v>
      </c>
      <c r="B324" s="12" t="s">
        <v>430</v>
      </c>
      <c r="C324" s="12" t="s">
        <v>22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431</v>
      </c>
      <c r="B325" s="12" t="s">
        <v>24</v>
      </c>
      <c r="C325" s="12" t="s">
        <v>22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432</v>
      </c>
      <c r="B326" s="12" t="s">
        <v>62</v>
      </c>
      <c r="C326" s="12" t="s">
        <v>34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433</v>
      </c>
      <c r="B327" s="12" t="s">
        <v>98</v>
      </c>
      <c r="C327" s="12" t="s">
        <v>19</v>
      </c>
      <c r="D327" s="13">
        <v>217.95</v>
      </c>
      <c r="E327" s="13">
        <v>0</v>
      </c>
      <c r="F327" s="13">
        <v>0</v>
      </c>
      <c r="G327" s="13">
        <v>217.95</v>
      </c>
      <c r="H327" s="13">
        <v>649.57000000000005</v>
      </c>
      <c r="I327" s="13">
        <v>114.85</v>
      </c>
      <c r="J327" s="13">
        <v>764.42</v>
      </c>
      <c r="K327" s="13">
        <v>982.37</v>
      </c>
    </row>
    <row r="328" spans="1:11" x14ac:dyDescent="0.25">
      <c r="A328" s="11" t="s">
        <v>434</v>
      </c>
      <c r="B328" s="12" t="s">
        <v>33</v>
      </c>
      <c r="C328" s="12" t="s">
        <v>34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435</v>
      </c>
      <c r="B329" s="12" t="s">
        <v>103</v>
      </c>
      <c r="C329" s="12" t="s">
        <v>75</v>
      </c>
      <c r="D329" s="13">
        <v>28.7</v>
      </c>
      <c r="E329" s="13">
        <v>0</v>
      </c>
      <c r="F329" s="13">
        <v>0</v>
      </c>
      <c r="G329" s="13">
        <v>28.7</v>
      </c>
      <c r="H329" s="13">
        <v>20.92</v>
      </c>
      <c r="I329" s="13">
        <v>0.24</v>
      </c>
      <c r="J329" s="13">
        <v>21.16</v>
      </c>
      <c r="K329" s="13">
        <v>49.86</v>
      </c>
    </row>
    <row r="330" spans="1:11" x14ac:dyDescent="0.25">
      <c r="A330" s="11" t="s">
        <v>436</v>
      </c>
      <c r="B330" s="12" t="s">
        <v>174</v>
      </c>
      <c r="C330" s="12" t="s">
        <v>75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437</v>
      </c>
      <c r="B331" s="12" t="s">
        <v>438</v>
      </c>
      <c r="C331" s="12" t="s">
        <v>19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439</v>
      </c>
      <c r="B332" s="12" t="s">
        <v>67</v>
      </c>
      <c r="C332" s="12" t="s">
        <v>34</v>
      </c>
      <c r="D332" s="13">
        <v>2385.4299999999998</v>
      </c>
      <c r="E332" s="13">
        <v>0</v>
      </c>
      <c r="F332" s="13">
        <v>0</v>
      </c>
      <c r="G332" s="13">
        <v>2385.4299999999998</v>
      </c>
      <c r="H332" s="13">
        <v>640</v>
      </c>
      <c r="I332" s="13">
        <v>9557.91</v>
      </c>
      <c r="J332" s="13">
        <v>10197.91</v>
      </c>
      <c r="K332" s="13">
        <v>12583.34</v>
      </c>
    </row>
    <row r="333" spans="1:11" x14ac:dyDescent="0.25">
      <c r="A333" s="11" t="s">
        <v>440</v>
      </c>
      <c r="B333" s="12" t="s">
        <v>103</v>
      </c>
      <c r="C333" s="12" t="s">
        <v>75</v>
      </c>
      <c r="D333" s="13">
        <v>22971.77</v>
      </c>
      <c r="E333" s="13">
        <v>33.380000000000003</v>
      </c>
      <c r="F333" s="13">
        <v>16.45</v>
      </c>
      <c r="G333" s="13">
        <v>23021.599999999999</v>
      </c>
      <c r="H333" s="13">
        <v>46893.89</v>
      </c>
      <c r="I333" s="13">
        <v>86757.1</v>
      </c>
      <c r="J333" s="13">
        <v>133650.99</v>
      </c>
      <c r="K333" s="13">
        <v>156672.59</v>
      </c>
    </row>
    <row r="334" spans="1:11" x14ac:dyDescent="0.25">
      <c r="A334" s="11" t="s">
        <v>441</v>
      </c>
      <c r="B334" s="12" t="s">
        <v>26</v>
      </c>
      <c r="C334" s="12" t="s">
        <v>22</v>
      </c>
      <c r="D334" s="13">
        <v>2884.55</v>
      </c>
      <c r="E334" s="13">
        <v>2.04</v>
      </c>
      <c r="F334" s="13">
        <v>0</v>
      </c>
      <c r="G334" s="13">
        <v>2886.59</v>
      </c>
      <c r="H334" s="13">
        <v>93.35</v>
      </c>
      <c r="I334" s="13">
        <v>414.26</v>
      </c>
      <c r="J334" s="13">
        <v>507.61</v>
      </c>
      <c r="K334" s="13">
        <v>3394.2</v>
      </c>
    </row>
    <row r="335" spans="1:11" x14ac:dyDescent="0.25">
      <c r="A335" s="11" t="s">
        <v>442</v>
      </c>
      <c r="B335" s="12" t="s">
        <v>24</v>
      </c>
      <c r="C335" s="12" t="s">
        <v>22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443</v>
      </c>
      <c r="B336" s="12" t="s">
        <v>22</v>
      </c>
      <c r="C336" s="12" t="s">
        <v>28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444</v>
      </c>
      <c r="B337" s="12" t="s">
        <v>103</v>
      </c>
      <c r="C337" s="12" t="s">
        <v>75</v>
      </c>
      <c r="D337" s="13">
        <v>403875.05</v>
      </c>
      <c r="E337" s="13">
        <v>15.36</v>
      </c>
      <c r="F337" s="13">
        <v>0</v>
      </c>
      <c r="G337" s="13">
        <v>403890.41</v>
      </c>
      <c r="H337" s="13">
        <v>4.46</v>
      </c>
      <c r="I337" s="13">
        <v>168.13</v>
      </c>
      <c r="J337" s="13">
        <v>172.59</v>
      </c>
      <c r="K337" s="13">
        <v>404063</v>
      </c>
    </row>
    <row r="338" spans="1:11" x14ac:dyDescent="0.25">
      <c r="A338" s="11" t="s">
        <v>445</v>
      </c>
      <c r="B338" s="12" t="s">
        <v>53</v>
      </c>
      <c r="C338" s="12" t="s">
        <v>22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787.01</v>
      </c>
      <c r="J338" s="13">
        <v>859.12</v>
      </c>
      <c r="K338" s="13">
        <v>199099.71</v>
      </c>
    </row>
    <row r="339" spans="1:11" x14ac:dyDescent="0.25">
      <c r="A339" s="11" t="s">
        <v>446</v>
      </c>
      <c r="B339" s="12" t="s">
        <v>447</v>
      </c>
      <c r="C339" s="12" t="s">
        <v>19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67.12</v>
      </c>
      <c r="I339" s="13">
        <v>1979.81</v>
      </c>
      <c r="J339" s="13">
        <v>2046.93</v>
      </c>
      <c r="K339" s="13">
        <v>6181.34</v>
      </c>
    </row>
    <row r="340" spans="1:11" x14ac:dyDescent="0.25">
      <c r="A340" s="11" t="s">
        <v>448</v>
      </c>
      <c r="B340" s="12" t="s">
        <v>30</v>
      </c>
      <c r="C340" s="12" t="s">
        <v>31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0.53</v>
      </c>
      <c r="I340" s="13">
        <v>0.06</v>
      </c>
      <c r="J340" s="13">
        <v>0.59</v>
      </c>
      <c r="K340" s="13">
        <v>112.09</v>
      </c>
    </row>
    <row r="341" spans="1:11" x14ac:dyDescent="0.25">
      <c r="A341" s="11" t="s">
        <v>449</v>
      </c>
      <c r="B341" s="12" t="s">
        <v>288</v>
      </c>
      <c r="C341" s="12" t="s">
        <v>28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1880.05</v>
      </c>
      <c r="J341" s="13">
        <v>13946.9</v>
      </c>
      <c r="K341" s="13">
        <v>71291.37</v>
      </c>
    </row>
    <row r="342" spans="1:11" x14ac:dyDescent="0.25">
      <c r="A342" s="11" t="s">
        <v>450</v>
      </c>
      <c r="B342" s="12" t="s">
        <v>24</v>
      </c>
      <c r="C342" s="12" t="s">
        <v>22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451</v>
      </c>
      <c r="B343" s="12" t="s">
        <v>21</v>
      </c>
      <c r="C343" s="12" t="s">
        <v>22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452</v>
      </c>
      <c r="B344" s="12" t="s">
        <v>26</v>
      </c>
      <c r="C344" s="12" t="s">
        <v>22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453</v>
      </c>
      <c r="B345" s="12" t="s">
        <v>454</v>
      </c>
      <c r="C345" s="12" t="s">
        <v>22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455</v>
      </c>
      <c r="B346" s="12" t="s">
        <v>36</v>
      </c>
      <c r="C346" s="12" t="s">
        <v>22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456</v>
      </c>
      <c r="B347" s="12" t="s">
        <v>41</v>
      </c>
      <c r="C347" s="12" t="s">
        <v>19</v>
      </c>
      <c r="D347" s="13">
        <v>645.27</v>
      </c>
      <c r="E347" s="13">
        <v>0</v>
      </c>
      <c r="F347" s="13">
        <v>0</v>
      </c>
      <c r="G347" s="13">
        <v>645.27</v>
      </c>
      <c r="H347" s="13">
        <v>13.07</v>
      </c>
      <c r="I347" s="13">
        <v>51.13</v>
      </c>
      <c r="J347" s="13">
        <v>64.2</v>
      </c>
      <c r="K347" s="13">
        <v>709.47</v>
      </c>
    </row>
    <row r="348" spans="1:11" x14ac:dyDescent="0.25">
      <c r="A348" s="11" t="s">
        <v>457</v>
      </c>
      <c r="B348" s="12" t="s">
        <v>108</v>
      </c>
      <c r="C348" s="12" t="s">
        <v>34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458</v>
      </c>
      <c r="B349" s="12" t="s">
        <v>36</v>
      </c>
      <c r="C349" s="12" t="s">
        <v>22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459</v>
      </c>
      <c r="B350" s="12" t="s">
        <v>26</v>
      </c>
      <c r="C350" s="12" t="s">
        <v>22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460</v>
      </c>
      <c r="B351" s="12" t="s">
        <v>26</v>
      </c>
      <c r="C351" s="12" t="s">
        <v>22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461</v>
      </c>
      <c r="B352" s="12" t="s">
        <v>119</v>
      </c>
      <c r="C352" s="12" t="s">
        <v>46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462</v>
      </c>
      <c r="B353" s="12" t="s">
        <v>313</v>
      </c>
      <c r="C353" s="12" t="s">
        <v>28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463</v>
      </c>
      <c r="B354" s="12" t="s">
        <v>95</v>
      </c>
      <c r="C354" s="12" t="s">
        <v>28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464</v>
      </c>
      <c r="B355" s="12" t="s">
        <v>119</v>
      </c>
      <c r="C355" s="12" t="s">
        <v>46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465</v>
      </c>
      <c r="B356" s="12" t="s">
        <v>45</v>
      </c>
      <c r="C356" s="12" t="s">
        <v>22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466</v>
      </c>
      <c r="B357" s="12" t="s">
        <v>55</v>
      </c>
      <c r="C357" s="12" t="s">
        <v>34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467</v>
      </c>
      <c r="B358" s="12" t="s">
        <v>82</v>
      </c>
      <c r="C358" s="12" t="s">
        <v>19</v>
      </c>
      <c r="D358" s="13">
        <v>7533.31</v>
      </c>
      <c r="E358" s="13">
        <v>1330</v>
      </c>
      <c r="F358" s="13">
        <v>0</v>
      </c>
      <c r="G358" s="13">
        <v>8863.31</v>
      </c>
      <c r="H358" s="13">
        <v>16022.97</v>
      </c>
      <c r="I358" s="13">
        <v>21409.119999999999</v>
      </c>
      <c r="J358" s="13">
        <v>37432.089999999997</v>
      </c>
      <c r="K358" s="13">
        <v>46295.4</v>
      </c>
    </row>
    <row r="359" spans="1:11" x14ac:dyDescent="0.25">
      <c r="A359" s="11" t="s">
        <v>468</v>
      </c>
      <c r="B359" s="12" t="s">
        <v>108</v>
      </c>
      <c r="C359" s="12" t="s">
        <v>34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469</v>
      </c>
      <c r="B360" s="12" t="s">
        <v>108</v>
      </c>
      <c r="C360" s="12" t="s">
        <v>34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470</v>
      </c>
      <c r="B361" s="12" t="s">
        <v>93</v>
      </c>
      <c r="C361" s="12" t="s">
        <v>19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471</v>
      </c>
      <c r="B362" s="12" t="s">
        <v>281</v>
      </c>
      <c r="C362" s="12" t="s">
        <v>19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472</v>
      </c>
      <c r="B363" s="12" t="s">
        <v>281</v>
      </c>
      <c r="C363" s="12" t="s">
        <v>19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473</v>
      </c>
      <c r="B364" s="12" t="s">
        <v>108</v>
      </c>
      <c r="C364" s="12" t="s">
        <v>34</v>
      </c>
      <c r="D364" s="13">
        <v>366.42</v>
      </c>
      <c r="E364" s="13">
        <v>15.11</v>
      </c>
      <c r="F364" s="13">
        <v>0</v>
      </c>
      <c r="G364" s="13">
        <v>381.53</v>
      </c>
      <c r="H364" s="13">
        <v>0</v>
      </c>
      <c r="I364" s="13">
        <v>430.36</v>
      </c>
      <c r="J364" s="13">
        <v>430.36</v>
      </c>
      <c r="K364" s="13">
        <v>811.89</v>
      </c>
    </row>
    <row r="365" spans="1:11" x14ac:dyDescent="0.25">
      <c r="A365" s="11" t="s">
        <v>474</v>
      </c>
      <c r="B365" s="12" t="s">
        <v>236</v>
      </c>
      <c r="C365" s="12" t="s">
        <v>28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475</v>
      </c>
      <c r="B366" s="12" t="s">
        <v>476</v>
      </c>
      <c r="C366" s="12" t="s">
        <v>22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477</v>
      </c>
      <c r="B367" s="12" t="s">
        <v>266</v>
      </c>
      <c r="C367" s="12" t="s">
        <v>75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478</v>
      </c>
      <c r="B368" s="12" t="s">
        <v>36</v>
      </c>
      <c r="C368" s="12" t="s">
        <v>22</v>
      </c>
      <c r="D368" s="13">
        <v>3059.8</v>
      </c>
      <c r="E368" s="13">
        <v>37.06</v>
      </c>
      <c r="F368" s="13">
        <v>0</v>
      </c>
      <c r="G368" s="13">
        <v>3096.86</v>
      </c>
      <c r="H368" s="13">
        <v>218.03</v>
      </c>
      <c r="I368" s="13">
        <v>150.65</v>
      </c>
      <c r="J368" s="13">
        <v>368.68</v>
      </c>
      <c r="K368" s="13">
        <v>3465.54</v>
      </c>
    </row>
    <row r="369" spans="1:11" x14ac:dyDescent="0.25">
      <c r="A369" s="11" t="s">
        <v>479</v>
      </c>
      <c r="B369" s="12" t="s">
        <v>26</v>
      </c>
      <c r="C369" s="12" t="s">
        <v>22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480</v>
      </c>
      <c r="B370" s="12" t="s">
        <v>481</v>
      </c>
      <c r="C370" s="12" t="s">
        <v>19</v>
      </c>
      <c r="D370" s="13">
        <v>1737.01</v>
      </c>
      <c r="E370" s="13">
        <v>2.5499999999999998</v>
      </c>
      <c r="F370" s="13">
        <v>0</v>
      </c>
      <c r="G370" s="13">
        <v>1739.56</v>
      </c>
      <c r="H370" s="13">
        <v>4.84</v>
      </c>
      <c r="I370" s="13">
        <v>50.61</v>
      </c>
      <c r="J370" s="13">
        <v>55.45</v>
      </c>
      <c r="K370" s="13">
        <v>1795.01</v>
      </c>
    </row>
    <row r="371" spans="1:11" x14ac:dyDescent="0.25">
      <c r="A371" s="11" t="s">
        <v>482</v>
      </c>
      <c r="B371" s="12" t="s">
        <v>119</v>
      </c>
      <c r="C371" s="12" t="s">
        <v>46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483</v>
      </c>
      <c r="B372" s="12" t="s">
        <v>98</v>
      </c>
      <c r="C372" s="12" t="s">
        <v>19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484</v>
      </c>
      <c r="B373" s="12" t="s">
        <v>98</v>
      </c>
      <c r="C373" s="12" t="s">
        <v>19</v>
      </c>
      <c r="D373" s="13">
        <v>12910.86</v>
      </c>
      <c r="E373" s="13">
        <v>3</v>
      </c>
      <c r="F373" s="13">
        <v>0</v>
      </c>
      <c r="G373" s="13">
        <v>12913.86</v>
      </c>
      <c r="H373" s="13">
        <v>134.07</v>
      </c>
      <c r="I373" s="13">
        <v>1957.88</v>
      </c>
      <c r="J373" s="13">
        <v>2091.9499999999998</v>
      </c>
      <c r="K373" s="13">
        <v>15005.81</v>
      </c>
    </row>
    <row r="374" spans="1:11" x14ac:dyDescent="0.25">
      <c r="A374" s="11" t="s">
        <v>485</v>
      </c>
      <c r="B374" s="12" t="s">
        <v>249</v>
      </c>
      <c r="C374" s="12" t="s">
        <v>28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486</v>
      </c>
      <c r="B375" s="12" t="s">
        <v>108</v>
      </c>
      <c r="C375" s="12" t="s">
        <v>34</v>
      </c>
      <c r="D375" s="13">
        <v>3238.42</v>
      </c>
      <c r="E375" s="13">
        <v>0</v>
      </c>
      <c r="F375" s="13">
        <v>0</v>
      </c>
      <c r="G375" s="13">
        <v>3238.42</v>
      </c>
      <c r="H375" s="13">
        <v>0</v>
      </c>
      <c r="I375" s="13">
        <v>290.83999999999997</v>
      </c>
      <c r="J375" s="13">
        <v>290.83999999999997</v>
      </c>
      <c r="K375" s="13">
        <v>3529.26</v>
      </c>
    </row>
    <row r="376" spans="1:11" x14ac:dyDescent="0.25">
      <c r="A376" s="11" t="s">
        <v>487</v>
      </c>
      <c r="B376" s="12" t="s">
        <v>488</v>
      </c>
      <c r="C376" s="12" t="s">
        <v>75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489</v>
      </c>
      <c r="B377" s="12" t="s">
        <v>119</v>
      </c>
      <c r="C377" s="12" t="s">
        <v>46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490</v>
      </c>
      <c r="B378" s="12" t="s">
        <v>135</v>
      </c>
      <c r="C378" s="12" t="s">
        <v>34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491</v>
      </c>
      <c r="B379" s="12" t="s">
        <v>492</v>
      </c>
      <c r="C379" s="12" t="s">
        <v>22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493</v>
      </c>
      <c r="B380" s="12" t="s">
        <v>494</v>
      </c>
      <c r="C380" s="12" t="s">
        <v>75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495</v>
      </c>
      <c r="B381" s="12" t="s">
        <v>119</v>
      </c>
      <c r="C381" s="12" t="s">
        <v>46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496</v>
      </c>
      <c r="B382" s="12" t="s">
        <v>62</v>
      </c>
      <c r="C382" s="12" t="s">
        <v>34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497</v>
      </c>
      <c r="B383" s="12" t="s">
        <v>174</v>
      </c>
      <c r="C383" s="12" t="s">
        <v>75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498</v>
      </c>
      <c r="B384" s="12" t="s">
        <v>157</v>
      </c>
      <c r="C384" s="12" t="s">
        <v>28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499</v>
      </c>
      <c r="B385" s="12" t="s">
        <v>236</v>
      </c>
      <c r="C385" s="12" t="s">
        <v>28</v>
      </c>
      <c r="D385" s="13">
        <v>1955.2</v>
      </c>
      <c r="E385" s="13">
        <v>0</v>
      </c>
      <c r="F385" s="13">
        <v>0</v>
      </c>
      <c r="G385" s="13">
        <v>1955.2</v>
      </c>
      <c r="H385" s="13">
        <v>7.08</v>
      </c>
      <c r="I385" s="13">
        <v>406.33</v>
      </c>
      <c r="J385" s="13">
        <v>413.41</v>
      </c>
      <c r="K385" s="13">
        <v>2368.61</v>
      </c>
    </row>
    <row r="386" spans="1:14" x14ac:dyDescent="0.25">
      <c r="A386" s="11" t="s">
        <v>500</v>
      </c>
      <c r="B386" s="12" t="s">
        <v>64</v>
      </c>
      <c r="C386" s="12" t="s">
        <v>28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501</v>
      </c>
      <c r="B387" s="12" t="s">
        <v>53</v>
      </c>
      <c r="C387" s="12" t="s">
        <v>46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502</v>
      </c>
      <c r="B388" s="12" t="s">
        <v>26</v>
      </c>
      <c r="C388" s="12" t="s">
        <v>22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503</v>
      </c>
      <c r="B389" s="12" t="s">
        <v>30</v>
      </c>
      <c r="C389" s="12" t="s">
        <v>31</v>
      </c>
      <c r="D389" s="13">
        <v>4002755.6</v>
      </c>
      <c r="E389" s="13">
        <v>0</v>
      </c>
      <c r="F389" s="13">
        <v>0</v>
      </c>
      <c r="G389" s="13">
        <v>4002755.6</v>
      </c>
      <c r="H389" s="13">
        <v>57901.599999999999</v>
      </c>
      <c r="I389" s="13">
        <v>792095.53</v>
      </c>
      <c r="J389" s="13">
        <v>849997.13</v>
      </c>
      <c r="K389" s="13">
        <v>4852752.7300000004</v>
      </c>
    </row>
    <row r="390" spans="1:14" x14ac:dyDescent="0.25">
      <c r="A390" s="11" t="s">
        <v>504</v>
      </c>
      <c r="B390" s="12" t="s">
        <v>30</v>
      </c>
      <c r="C390" s="12" t="s">
        <v>31</v>
      </c>
      <c r="D390" s="13">
        <v>7662725.2000000002</v>
      </c>
      <c r="E390" s="13">
        <v>0</v>
      </c>
      <c r="F390" s="13">
        <v>0</v>
      </c>
      <c r="G390" s="13">
        <v>7662725.2000000002</v>
      </c>
      <c r="H390" s="13">
        <v>17585.84</v>
      </c>
      <c r="I390" s="13">
        <v>642732.43000000005</v>
      </c>
      <c r="J390" s="13">
        <v>660318.27</v>
      </c>
      <c r="K390" s="13">
        <v>8323043.4699999997</v>
      </c>
    </row>
    <row r="391" spans="1:14" x14ac:dyDescent="0.25">
      <c r="A391" s="11" t="s">
        <v>505</v>
      </c>
      <c r="B391" s="12" t="s">
        <v>46</v>
      </c>
      <c r="C391" s="12" t="s">
        <v>19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506</v>
      </c>
      <c r="B392" s="12" t="s">
        <v>108</v>
      </c>
      <c r="C392" s="12" t="s">
        <v>34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507</v>
      </c>
      <c r="B393" s="12" t="s">
        <v>508</v>
      </c>
      <c r="C393" s="12" t="s">
        <v>34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509</v>
      </c>
      <c r="B394" s="12" t="s">
        <v>103</v>
      </c>
      <c r="C394" s="12" t="s">
        <v>75</v>
      </c>
      <c r="D394" s="13">
        <v>759210</v>
      </c>
      <c r="E394" s="13">
        <v>10.83</v>
      </c>
      <c r="F394" s="13">
        <v>319.11</v>
      </c>
      <c r="G394" s="13">
        <v>759539.94</v>
      </c>
      <c r="H394" s="13">
        <v>1502.7</v>
      </c>
      <c r="I394" s="13">
        <v>224.86</v>
      </c>
      <c r="J394" s="13">
        <v>1727.56</v>
      </c>
      <c r="K394" s="13">
        <v>761267.5</v>
      </c>
    </row>
    <row r="395" spans="1:14" x14ac:dyDescent="0.25">
      <c r="A395" s="11" t="s">
        <v>510</v>
      </c>
      <c r="B395" s="12" t="s">
        <v>67</v>
      </c>
      <c r="C395" s="12" t="s">
        <v>34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511</v>
      </c>
      <c r="B396" s="12" t="s">
        <v>30</v>
      </c>
      <c r="C396" s="12" t="s">
        <v>31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512</v>
      </c>
      <c r="B397" s="12" t="s">
        <v>55</v>
      </c>
      <c r="C397" s="12" t="s">
        <v>34</v>
      </c>
      <c r="D397" s="13">
        <v>143068.03</v>
      </c>
      <c r="E397" s="13">
        <v>0</v>
      </c>
      <c r="F397" s="13">
        <v>0</v>
      </c>
      <c r="G397" s="13">
        <v>143068.03</v>
      </c>
      <c r="H397" s="13">
        <v>0</v>
      </c>
      <c r="I397" s="13">
        <v>3529.37</v>
      </c>
      <c r="J397" s="13">
        <v>3529.37</v>
      </c>
      <c r="K397" s="13">
        <v>146597.4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78138060.580000073</v>
      </c>
      <c r="E398" s="19">
        <f>SUBTOTAL(109,Table1[NPS Less Than Fee Acres])</f>
        <v>276071.81000000017</v>
      </c>
      <c r="F398" s="19">
        <f>SUBTOTAL(109,Table1[Other Federal Fee Acres])</f>
        <v>444480.48999999993</v>
      </c>
      <c r="G398" s="19">
        <f>SUBTOTAL(109,Table1[Subtotal Federal Acres])</f>
        <v>78858612.88000007</v>
      </c>
      <c r="H398" s="19">
        <f>SUBTOTAL(109,Table1[Other Public Acres])</f>
        <v>1192777.3299999996</v>
      </c>
      <c r="I398" s="19">
        <f>SUBTOTAL(109,Table1[Private Acres])</f>
        <v>4280558.0499999989</v>
      </c>
      <c r="J398" s="19">
        <f>SUBTOTAL(109,Table1[Subtotal Non-Federal Acres])</f>
        <v>5473335.3799999999</v>
      </c>
      <c r="K398" s="19">
        <f>SUBTOTAL(109,Table1[Gross Area Acres])</f>
        <v>84331948.26000008</v>
      </c>
    </row>
    <row r="399" spans="1:14" s="24" customFormat="1" ht="16.5" x14ac:dyDescent="0.3">
      <c r="A399" s="22" t="s">
        <v>586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587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588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589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590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591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592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593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594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513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514</v>
      </c>
      <c r="B4" s="17">
        <v>9461.64</v>
      </c>
      <c r="C4" s="17">
        <v>24.89</v>
      </c>
      <c r="D4" s="17">
        <v>0</v>
      </c>
      <c r="E4" s="17">
        <v>9486.5300000000007</v>
      </c>
      <c r="F4" s="17">
        <v>8.85</v>
      </c>
      <c r="G4" s="17">
        <v>5561.06</v>
      </c>
      <c r="H4" s="17">
        <v>5569.91</v>
      </c>
      <c r="I4" s="17">
        <v>15056.44</v>
      </c>
    </row>
    <row r="5" spans="1:9" x14ac:dyDescent="0.25">
      <c r="A5" s="16" t="s">
        <v>515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516</v>
      </c>
      <c r="B6" s="17">
        <v>11746.5</v>
      </c>
      <c r="C6" s="17">
        <v>949.29</v>
      </c>
      <c r="D6" s="17">
        <v>227.66</v>
      </c>
      <c r="E6" s="17">
        <v>12923.45</v>
      </c>
      <c r="F6" s="17">
        <v>164.2</v>
      </c>
      <c r="G6" s="17">
        <v>1457.52</v>
      </c>
      <c r="H6" s="17">
        <v>1621.72</v>
      </c>
      <c r="I6" s="17">
        <v>14545.17</v>
      </c>
    </row>
    <row r="7" spans="1:9" x14ac:dyDescent="0.25">
      <c r="A7" s="16" t="s">
        <v>517</v>
      </c>
      <c r="B7" s="17">
        <v>22886.39</v>
      </c>
      <c r="C7" s="17">
        <v>784.25</v>
      </c>
      <c r="D7" s="17">
        <v>50.98</v>
      </c>
      <c r="E7" s="17">
        <v>23721.62</v>
      </c>
      <c r="F7" s="17">
        <v>922.23</v>
      </c>
      <c r="G7" s="17">
        <v>12862.47</v>
      </c>
      <c r="H7" s="17">
        <v>13784.7</v>
      </c>
      <c r="I7" s="17">
        <v>37506.32</v>
      </c>
    </row>
    <row r="8" spans="1:9" x14ac:dyDescent="0.25">
      <c r="A8" s="16" t="s">
        <v>518</v>
      </c>
      <c r="B8" s="17">
        <v>124290</v>
      </c>
      <c r="C8" s="17">
        <v>3556.13</v>
      </c>
      <c r="D8" s="17">
        <v>360.31</v>
      </c>
      <c r="E8" s="17">
        <v>128206.44</v>
      </c>
      <c r="F8" s="17">
        <v>28531.72</v>
      </c>
      <c r="G8" s="17">
        <v>16971.22</v>
      </c>
      <c r="H8" s="17">
        <v>45502.94</v>
      </c>
      <c r="I8" s="17">
        <v>173709.38</v>
      </c>
    </row>
    <row r="9" spans="1:9" x14ac:dyDescent="0.25">
      <c r="A9" s="16" t="s">
        <v>519</v>
      </c>
      <c r="B9" s="17">
        <v>144778.09</v>
      </c>
      <c r="C9" s="17">
        <v>1229.8800000000001</v>
      </c>
      <c r="D9" s="17">
        <v>41.85</v>
      </c>
      <c r="E9" s="17">
        <v>146049.82</v>
      </c>
      <c r="F9" s="17">
        <v>56486.45</v>
      </c>
      <c r="G9" s="17">
        <v>26458.87</v>
      </c>
      <c r="H9" s="17">
        <v>82945.320000000007</v>
      </c>
      <c r="I9" s="17">
        <v>228995.14</v>
      </c>
    </row>
    <row r="10" spans="1:9" x14ac:dyDescent="0.25">
      <c r="A10" s="16" t="s">
        <v>520</v>
      </c>
      <c r="B10" s="17">
        <v>8032.5</v>
      </c>
      <c r="C10" s="17">
        <v>7.69</v>
      </c>
      <c r="D10" s="17">
        <v>148.84</v>
      </c>
      <c r="E10" s="17">
        <v>8189.03</v>
      </c>
      <c r="F10" s="17">
        <v>63.12</v>
      </c>
      <c r="G10" s="17">
        <v>2336.3000000000002</v>
      </c>
      <c r="H10" s="17">
        <v>2399.42</v>
      </c>
      <c r="I10" s="17">
        <v>10588.45</v>
      </c>
    </row>
    <row r="11" spans="1:9" x14ac:dyDescent="0.25">
      <c r="A11" s="16" t="s">
        <v>521</v>
      </c>
      <c r="B11" s="17">
        <v>36854.28</v>
      </c>
      <c r="C11" s="17">
        <v>613.54</v>
      </c>
      <c r="D11" s="17">
        <v>0.01</v>
      </c>
      <c r="E11" s="17">
        <v>37467.83</v>
      </c>
      <c r="F11" s="17">
        <v>149.96</v>
      </c>
      <c r="G11" s="17">
        <v>4282.09</v>
      </c>
      <c r="H11" s="17">
        <v>4432.05</v>
      </c>
      <c r="I11" s="17">
        <v>41899.879999999997</v>
      </c>
    </row>
    <row r="12" spans="1:9" x14ac:dyDescent="0.25">
      <c r="A12" s="16" t="s">
        <v>522</v>
      </c>
      <c r="B12" s="17">
        <v>1802847.4</v>
      </c>
      <c r="C12" s="17">
        <v>14829.68</v>
      </c>
      <c r="D12" s="17">
        <v>30671.05</v>
      </c>
      <c r="E12" s="17">
        <v>1848348.13</v>
      </c>
      <c r="F12" s="17">
        <v>19776.64</v>
      </c>
      <c r="G12" s="17">
        <v>159739.81</v>
      </c>
      <c r="H12" s="17">
        <v>179516.45</v>
      </c>
      <c r="I12" s="17">
        <v>2027864.58</v>
      </c>
    </row>
    <row r="13" spans="1:9" x14ac:dyDescent="0.25">
      <c r="A13" s="16" t="s">
        <v>523</v>
      </c>
      <c r="B13" s="17">
        <v>49717998.369999997</v>
      </c>
      <c r="C13" s="17">
        <v>148821.65</v>
      </c>
      <c r="D13" s="17">
        <v>49498.720000000001</v>
      </c>
      <c r="E13" s="17">
        <v>49916318.740000002</v>
      </c>
      <c r="F13" s="17">
        <v>498131.98</v>
      </c>
      <c r="G13" s="17">
        <v>1680594.99</v>
      </c>
      <c r="H13" s="17">
        <v>2178726.9700000002</v>
      </c>
      <c r="I13" s="17">
        <v>52095045.710000001</v>
      </c>
    </row>
    <row r="14" spans="1:9" x14ac:dyDescent="0.25">
      <c r="A14" s="16" t="s">
        <v>524</v>
      </c>
      <c r="B14" s="17">
        <v>22040510.190000001</v>
      </c>
      <c r="C14" s="17">
        <v>10621.21</v>
      </c>
      <c r="D14" s="17">
        <v>0</v>
      </c>
      <c r="E14" s="17">
        <v>22051131.399999999</v>
      </c>
      <c r="F14" s="17">
        <v>215791.14</v>
      </c>
      <c r="G14" s="17">
        <v>1890648.89</v>
      </c>
      <c r="H14" s="17">
        <v>2106440.0299999998</v>
      </c>
      <c r="I14" s="17">
        <v>24157571.43</v>
      </c>
    </row>
    <row r="15" spans="1:9" x14ac:dyDescent="0.25">
      <c r="A15" s="16" t="s">
        <v>525</v>
      </c>
      <c r="B15" s="17">
        <v>3146582.32</v>
      </c>
      <c r="C15" s="17">
        <v>23717.95</v>
      </c>
      <c r="D15" s="17">
        <v>243100.5</v>
      </c>
      <c r="E15" s="17">
        <v>3413400.77</v>
      </c>
      <c r="F15" s="17">
        <v>106290.18</v>
      </c>
      <c r="G15" s="17">
        <v>180586.25</v>
      </c>
      <c r="H15" s="17">
        <v>286876.43</v>
      </c>
      <c r="I15" s="17">
        <v>3700277.2</v>
      </c>
    </row>
    <row r="16" spans="1:9" x14ac:dyDescent="0.25">
      <c r="A16" s="20" t="s">
        <v>526</v>
      </c>
      <c r="B16" s="21">
        <v>10203.85</v>
      </c>
      <c r="C16" s="21">
        <v>2031.68</v>
      </c>
      <c r="D16" s="21">
        <v>2.5</v>
      </c>
      <c r="E16" s="21">
        <v>12238.03</v>
      </c>
      <c r="F16" s="21">
        <v>708</v>
      </c>
      <c r="G16" s="21">
        <v>20794.169999999998</v>
      </c>
      <c r="H16" s="21">
        <v>21502.17</v>
      </c>
      <c r="I16" s="21">
        <v>33740.199999999997</v>
      </c>
    </row>
    <row r="17" spans="1:9" x14ac:dyDescent="0.25">
      <c r="A17" s="20" t="s">
        <v>527</v>
      </c>
      <c r="B17" s="21">
        <v>309860.24</v>
      </c>
      <c r="C17" s="21">
        <v>12815.07</v>
      </c>
      <c r="D17" s="21">
        <v>21.13</v>
      </c>
      <c r="E17" s="21">
        <v>322696.44</v>
      </c>
      <c r="F17" s="21">
        <v>24258.720000000001</v>
      </c>
      <c r="G17" s="21">
        <v>79394.259999999995</v>
      </c>
      <c r="H17" s="21">
        <v>103652.98</v>
      </c>
      <c r="I17" s="21">
        <v>426349.42</v>
      </c>
    </row>
    <row r="18" spans="1:9" x14ac:dyDescent="0.25">
      <c r="A18" s="20" t="s">
        <v>528</v>
      </c>
      <c r="B18" s="21">
        <v>99016.18</v>
      </c>
      <c r="C18" s="21">
        <v>14000.5</v>
      </c>
      <c r="D18" s="21">
        <v>58200.98</v>
      </c>
      <c r="E18" s="21">
        <v>171217.66</v>
      </c>
      <c r="F18" s="21">
        <v>49183.71</v>
      </c>
      <c r="G18" s="21">
        <v>19257.900000000001</v>
      </c>
      <c r="H18" s="21">
        <v>68441.61</v>
      </c>
      <c r="I18" s="21">
        <v>239659.27</v>
      </c>
    </row>
    <row r="19" spans="1:9" x14ac:dyDescent="0.25">
      <c r="A19" s="16" t="s">
        <v>529</v>
      </c>
      <c r="B19" s="17">
        <v>403239.85</v>
      </c>
      <c r="C19" s="17">
        <v>14890.18</v>
      </c>
      <c r="D19" s="17">
        <v>61226.11</v>
      </c>
      <c r="E19" s="17">
        <v>479356.14</v>
      </c>
      <c r="F19" s="17">
        <v>106130.87</v>
      </c>
      <c r="G19" s="17">
        <v>9526.5400000000009</v>
      </c>
      <c r="H19" s="17">
        <v>115657.41</v>
      </c>
      <c r="I19" s="17">
        <v>595013.55000000005</v>
      </c>
    </row>
    <row r="20" spans="1:9" x14ac:dyDescent="0.25">
      <c r="A20" s="16" t="s">
        <v>530</v>
      </c>
      <c r="B20" s="17">
        <v>59429.34</v>
      </c>
      <c r="C20" s="17">
        <v>15755.89</v>
      </c>
      <c r="D20" s="17">
        <v>804.44</v>
      </c>
      <c r="E20" s="17">
        <v>75989.67</v>
      </c>
      <c r="F20" s="17">
        <v>85641.2</v>
      </c>
      <c r="G20" s="17">
        <v>158282.70000000001</v>
      </c>
      <c r="H20" s="17">
        <v>243923.9</v>
      </c>
      <c r="I20" s="17">
        <v>319913.57</v>
      </c>
    </row>
    <row r="21" spans="1:9" x14ac:dyDescent="0.25">
      <c r="A21" s="16" t="s">
        <v>531</v>
      </c>
      <c r="B21" s="17">
        <v>32090.19</v>
      </c>
      <c r="C21" s="17">
        <v>2892.66</v>
      </c>
      <c r="D21" s="17">
        <v>0.41</v>
      </c>
      <c r="E21" s="17">
        <v>34983.26</v>
      </c>
      <c r="F21" s="17">
        <v>244.16</v>
      </c>
      <c r="G21" s="17">
        <v>1599.54</v>
      </c>
      <c r="H21" s="17">
        <v>1843.7</v>
      </c>
      <c r="I21" s="17">
        <v>36826.959999999999</v>
      </c>
    </row>
    <row r="22" spans="1:9" x14ac:dyDescent="0.25">
      <c r="A22" s="16" t="s">
        <v>532</v>
      </c>
      <c r="B22" s="17">
        <v>158203.81</v>
      </c>
      <c r="C22" s="17">
        <v>8529.67</v>
      </c>
      <c r="D22" s="17">
        <v>125</v>
      </c>
      <c r="E22" s="17">
        <v>166858.48000000001</v>
      </c>
      <c r="F22" s="17">
        <v>294.2</v>
      </c>
      <c r="G22" s="17">
        <v>10187.01</v>
      </c>
      <c r="H22" s="17">
        <v>10481.209999999999</v>
      </c>
      <c r="I22" s="17">
        <v>177339.69</v>
      </c>
    </row>
    <row r="23" spans="1:9" x14ac:dyDescent="0.25">
      <c r="A23" s="18" t="s">
        <v>11</v>
      </c>
      <c r="B23" s="19">
        <f>SUBTOTAL(109,Table13[NPS Fee Acres])</f>
        <v>78138060.579999983</v>
      </c>
      <c r="C23" s="19">
        <f>SUBTOTAL(109,Table13[NPS Less Than Fee Acres])</f>
        <v>276071.80999999994</v>
      </c>
      <c r="D23" s="19">
        <f>SUBTOTAL(109,Table13[Other Federal Fee Acres])</f>
        <v>444480.48999999993</v>
      </c>
      <c r="E23" s="19">
        <f>SUBTOTAL(109,Table13[Subtotal Federal Acres])</f>
        <v>78858612.88000001</v>
      </c>
      <c r="F23" s="19">
        <f>SUBTOTAL(109,Table13[Other Public Acres])</f>
        <v>1192777.3299999998</v>
      </c>
      <c r="G23" s="19">
        <f>SUBTOTAL(109,Table13[Private Acres])</f>
        <v>4280558.0499999989</v>
      </c>
      <c r="H23" s="19">
        <f>SUBTOTAL(109,Table13[Subtotal Non-Federal Acres])</f>
        <v>5473335.3800000018</v>
      </c>
      <c r="I23" s="19">
        <f>SUBTOTAL(109,Table13[Gross Area Acres])</f>
        <v>84331948.25999999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533</v>
      </c>
      <c r="B3" s="17">
        <v>51086653.729999997</v>
      </c>
      <c r="C3" s="17">
        <v>27884.5</v>
      </c>
      <c r="D3" s="17">
        <v>7.5</v>
      </c>
      <c r="E3" s="17">
        <v>51114545.729999997</v>
      </c>
      <c r="F3" s="17">
        <v>189101.8</v>
      </c>
      <c r="G3" s="17">
        <v>3334855.63</v>
      </c>
      <c r="H3" s="17">
        <v>3523957.43</v>
      </c>
      <c r="I3" s="17">
        <v>54638503.159999996</v>
      </c>
    </row>
    <row r="4" spans="1:9" x14ac:dyDescent="0.25">
      <c r="A4" s="16" t="s">
        <v>534</v>
      </c>
      <c r="B4" s="17">
        <v>16714.98</v>
      </c>
      <c r="C4" s="17">
        <v>202.42</v>
      </c>
      <c r="D4" s="17">
        <v>0</v>
      </c>
      <c r="E4" s="17">
        <v>16917.400000000001</v>
      </c>
      <c r="F4" s="17">
        <v>3295.21</v>
      </c>
      <c r="G4" s="17">
        <v>868.57</v>
      </c>
      <c r="H4" s="17">
        <v>4163.78</v>
      </c>
      <c r="I4" s="17">
        <v>21081.18</v>
      </c>
    </row>
    <row r="5" spans="1:9" x14ac:dyDescent="0.25">
      <c r="A5" s="16" t="s">
        <v>535</v>
      </c>
      <c r="B5" s="17">
        <v>0</v>
      </c>
      <c r="C5" s="17">
        <v>0</v>
      </c>
      <c r="D5" s="17">
        <v>0</v>
      </c>
      <c r="E5" s="17">
        <v>0</v>
      </c>
      <c r="F5" s="17">
        <v>4500</v>
      </c>
      <c r="G5" s="17">
        <v>4500</v>
      </c>
      <c r="H5" s="17">
        <v>9000</v>
      </c>
      <c r="I5" s="17">
        <v>9000</v>
      </c>
    </row>
    <row r="6" spans="1:9" x14ac:dyDescent="0.25">
      <c r="A6" s="16" t="s">
        <v>536</v>
      </c>
      <c r="B6" s="17">
        <v>98319.23</v>
      </c>
      <c r="C6" s="17">
        <v>3394.87</v>
      </c>
      <c r="D6" s="17">
        <v>5.8</v>
      </c>
      <c r="E6" s="17">
        <v>101719.9</v>
      </c>
      <c r="F6" s="17">
        <v>2735.86</v>
      </c>
      <c r="G6" s="17">
        <v>520.54</v>
      </c>
      <c r="H6" s="17">
        <v>3256.4</v>
      </c>
      <c r="I6" s="17">
        <v>104976.3</v>
      </c>
    </row>
    <row r="7" spans="1:9" x14ac:dyDescent="0.25">
      <c r="A7" s="16" t="s">
        <v>537</v>
      </c>
      <c r="B7" s="17">
        <v>2618734.7999999998</v>
      </c>
      <c r="C7" s="17">
        <v>114.88</v>
      </c>
      <c r="D7" s="17">
        <v>76937.47</v>
      </c>
      <c r="E7" s="17">
        <v>2695787.15</v>
      </c>
      <c r="F7" s="17">
        <v>57067.08</v>
      </c>
      <c r="G7" s="17">
        <v>209998.83</v>
      </c>
      <c r="H7" s="17">
        <v>267065.90999999997</v>
      </c>
      <c r="I7" s="17">
        <v>2962853.06</v>
      </c>
    </row>
    <row r="8" spans="1:9" x14ac:dyDescent="0.25">
      <c r="A8" s="16" t="s">
        <v>538</v>
      </c>
      <c r="B8" s="17">
        <v>7560570.9199999999</v>
      </c>
      <c r="C8" s="17">
        <v>22437.07</v>
      </c>
      <c r="D8" s="17">
        <v>13061.43</v>
      </c>
      <c r="E8" s="17">
        <v>7596069.4199999999</v>
      </c>
      <c r="F8" s="17">
        <v>313661.58</v>
      </c>
      <c r="G8" s="17">
        <v>197725.76</v>
      </c>
      <c r="H8" s="17">
        <v>511387.34</v>
      </c>
      <c r="I8" s="17">
        <v>8107456.7599999998</v>
      </c>
    </row>
    <row r="9" spans="1:9" x14ac:dyDescent="0.25">
      <c r="A9" s="16" t="s">
        <v>539</v>
      </c>
      <c r="B9" s="17">
        <v>609880.1</v>
      </c>
      <c r="C9" s="17">
        <v>6858.97</v>
      </c>
      <c r="D9" s="17">
        <v>42451.040000000001</v>
      </c>
      <c r="E9" s="17">
        <v>659190.11</v>
      </c>
      <c r="F9" s="17">
        <v>862.18</v>
      </c>
      <c r="G9" s="17">
        <v>13537.03</v>
      </c>
      <c r="H9" s="17">
        <v>14399.21</v>
      </c>
      <c r="I9" s="17">
        <v>673589.32</v>
      </c>
    </row>
    <row r="10" spans="1:9" x14ac:dyDescent="0.25">
      <c r="A10" s="16" t="s">
        <v>540</v>
      </c>
      <c r="B10" s="17">
        <v>5719.47</v>
      </c>
      <c r="C10" s="17">
        <v>1055.46</v>
      </c>
      <c r="D10" s="17">
        <v>0</v>
      </c>
      <c r="E10" s="17">
        <v>6774.93</v>
      </c>
      <c r="F10" s="17">
        <v>873.52</v>
      </c>
      <c r="G10" s="17">
        <v>133.13999999999999</v>
      </c>
      <c r="H10" s="17">
        <v>1006.66</v>
      </c>
      <c r="I10" s="17">
        <v>7781.59</v>
      </c>
    </row>
    <row r="11" spans="1:9" x14ac:dyDescent="0.25">
      <c r="A11" s="16" t="s">
        <v>541</v>
      </c>
      <c r="B11" s="17">
        <v>6950.62</v>
      </c>
      <c r="C11" s="17">
        <v>7.02</v>
      </c>
      <c r="D11" s="17">
        <v>0.41</v>
      </c>
      <c r="E11" s="17">
        <v>6958.05</v>
      </c>
      <c r="F11" s="17">
        <v>125.86</v>
      </c>
      <c r="G11" s="17">
        <v>4.05</v>
      </c>
      <c r="H11" s="17">
        <v>129.91</v>
      </c>
      <c r="I11" s="17">
        <v>7087.96</v>
      </c>
    </row>
    <row r="12" spans="1:9" x14ac:dyDescent="0.25">
      <c r="A12" s="16" t="s">
        <v>542</v>
      </c>
      <c r="B12" s="17">
        <v>2437025.84</v>
      </c>
      <c r="C12" s="17">
        <v>1330</v>
      </c>
      <c r="D12" s="17">
        <v>45906.85</v>
      </c>
      <c r="E12" s="17">
        <v>2484262.69</v>
      </c>
      <c r="F12" s="17">
        <v>129191.69</v>
      </c>
      <c r="G12" s="17">
        <v>24307.62</v>
      </c>
      <c r="H12" s="17">
        <v>153499.31</v>
      </c>
      <c r="I12" s="17">
        <v>2637762</v>
      </c>
    </row>
    <row r="13" spans="1:9" x14ac:dyDescent="0.25">
      <c r="A13" s="16" t="s">
        <v>543</v>
      </c>
      <c r="B13" s="17">
        <v>39663.839999999997</v>
      </c>
      <c r="C13" s="17">
        <v>124.97</v>
      </c>
      <c r="D13" s="17">
        <v>1460.93</v>
      </c>
      <c r="E13" s="17">
        <v>41249.74</v>
      </c>
      <c r="F13" s="17">
        <v>16777.3</v>
      </c>
      <c r="G13" s="17">
        <v>4861.08</v>
      </c>
      <c r="H13" s="17">
        <v>21638.38</v>
      </c>
      <c r="I13" s="17">
        <v>62888.12</v>
      </c>
    </row>
    <row r="14" spans="1:9" x14ac:dyDescent="0.25">
      <c r="A14" s="16" t="s">
        <v>488</v>
      </c>
      <c r="B14" s="17">
        <v>957.52</v>
      </c>
      <c r="C14" s="17">
        <v>0</v>
      </c>
      <c r="D14" s="17">
        <v>0</v>
      </c>
      <c r="E14" s="17">
        <v>957.52</v>
      </c>
      <c r="F14" s="17">
        <v>871.67</v>
      </c>
      <c r="G14" s="17">
        <v>207.79</v>
      </c>
      <c r="H14" s="17">
        <v>1079.46</v>
      </c>
      <c r="I14" s="17">
        <v>2036.98</v>
      </c>
    </row>
    <row r="15" spans="1:9" x14ac:dyDescent="0.25">
      <c r="A15" s="16" t="s">
        <v>544</v>
      </c>
      <c r="B15" s="17">
        <v>357772.34</v>
      </c>
      <c r="C15" s="17">
        <v>1.02</v>
      </c>
      <c r="D15" s="17">
        <v>10.5</v>
      </c>
      <c r="E15" s="17">
        <v>357783.86</v>
      </c>
      <c r="F15" s="17">
        <v>11228.27</v>
      </c>
      <c r="G15" s="17">
        <v>98.18</v>
      </c>
      <c r="H15" s="17">
        <v>11326.45</v>
      </c>
      <c r="I15" s="17">
        <v>369110.31</v>
      </c>
    </row>
    <row r="16" spans="1:9" x14ac:dyDescent="0.25">
      <c r="A16" s="16" t="s">
        <v>545</v>
      </c>
      <c r="B16" s="17">
        <v>2707.5</v>
      </c>
      <c r="C16" s="17">
        <v>0</v>
      </c>
      <c r="D16" s="17">
        <v>0</v>
      </c>
      <c r="E16" s="17">
        <v>2707.5</v>
      </c>
      <c r="F16" s="17">
        <v>4.59</v>
      </c>
      <c r="G16" s="17">
        <v>1.1000000000000001</v>
      </c>
      <c r="H16" s="17">
        <v>5.69</v>
      </c>
      <c r="I16" s="17">
        <v>2713.19</v>
      </c>
    </row>
    <row r="17" spans="1:9" x14ac:dyDescent="0.25">
      <c r="A17" s="16" t="s">
        <v>546</v>
      </c>
      <c r="B17" s="17">
        <v>507424.88</v>
      </c>
      <c r="C17" s="17">
        <v>1137.8499999999999</v>
      </c>
      <c r="D17" s="17">
        <v>3960.46</v>
      </c>
      <c r="E17" s="17">
        <v>512523.19</v>
      </c>
      <c r="F17" s="17">
        <v>901.2</v>
      </c>
      <c r="G17" s="17">
        <v>4479.92</v>
      </c>
      <c r="H17" s="17">
        <v>5381.12</v>
      </c>
      <c r="I17" s="17">
        <v>517904.31</v>
      </c>
    </row>
    <row r="18" spans="1:9" x14ac:dyDescent="0.25">
      <c r="A18" s="16" t="s">
        <v>547</v>
      </c>
      <c r="B18" s="17">
        <v>12.03</v>
      </c>
      <c r="C18" s="17">
        <v>0</v>
      </c>
      <c r="D18" s="17">
        <v>0</v>
      </c>
      <c r="E18" s="17">
        <v>12.03</v>
      </c>
      <c r="F18" s="17">
        <v>0</v>
      </c>
      <c r="G18" s="17">
        <v>1.22</v>
      </c>
      <c r="H18" s="17">
        <v>1.22</v>
      </c>
      <c r="I18" s="17">
        <v>13.25</v>
      </c>
    </row>
    <row r="19" spans="1:9" x14ac:dyDescent="0.25">
      <c r="A19" s="16" t="s">
        <v>548</v>
      </c>
      <c r="B19" s="17">
        <v>10524.65</v>
      </c>
      <c r="C19" s="17">
        <v>498.17</v>
      </c>
      <c r="D19" s="17">
        <v>0</v>
      </c>
      <c r="E19" s="17">
        <v>11022.82</v>
      </c>
      <c r="F19" s="17">
        <v>3284.09</v>
      </c>
      <c r="G19" s="17">
        <v>1014.96</v>
      </c>
      <c r="H19" s="17">
        <v>4299.05</v>
      </c>
      <c r="I19" s="17">
        <v>15321.87</v>
      </c>
    </row>
    <row r="20" spans="1:9" x14ac:dyDescent="0.25">
      <c r="A20" s="16" t="s">
        <v>549</v>
      </c>
      <c r="B20" s="17">
        <v>461.43</v>
      </c>
      <c r="C20" s="17">
        <v>269.2</v>
      </c>
      <c r="D20" s="17">
        <v>0</v>
      </c>
      <c r="E20" s="17">
        <v>730.63</v>
      </c>
      <c r="F20" s="17">
        <v>38.729999999999997</v>
      </c>
      <c r="G20" s="17">
        <v>10866.16</v>
      </c>
      <c r="H20" s="17">
        <v>10904.89</v>
      </c>
      <c r="I20" s="17">
        <v>11635.52</v>
      </c>
    </row>
    <row r="21" spans="1:9" x14ac:dyDescent="0.25">
      <c r="A21" s="16" t="s">
        <v>550</v>
      </c>
      <c r="B21" s="17">
        <v>94394.74</v>
      </c>
      <c r="C21" s="17">
        <v>136.87</v>
      </c>
      <c r="D21" s="17">
        <v>0</v>
      </c>
      <c r="E21" s="17">
        <v>94531.61</v>
      </c>
      <c r="F21" s="17">
        <v>831.41</v>
      </c>
      <c r="G21" s="17">
        <v>52.43</v>
      </c>
      <c r="H21" s="17">
        <v>883.84</v>
      </c>
      <c r="I21" s="17">
        <v>95415.45</v>
      </c>
    </row>
    <row r="22" spans="1:9" x14ac:dyDescent="0.25">
      <c r="A22" s="16" t="s">
        <v>551</v>
      </c>
      <c r="B22" s="17">
        <v>14535.97</v>
      </c>
      <c r="C22" s="17">
        <v>0.4</v>
      </c>
      <c r="D22" s="17">
        <v>0</v>
      </c>
      <c r="E22" s="17">
        <v>14536.37</v>
      </c>
      <c r="F22" s="17">
        <v>2455.89</v>
      </c>
      <c r="G22" s="17">
        <v>4134.2</v>
      </c>
      <c r="H22" s="17">
        <v>6590.09</v>
      </c>
      <c r="I22" s="17">
        <v>21126.46</v>
      </c>
    </row>
    <row r="23" spans="1:9" x14ac:dyDescent="0.25">
      <c r="A23" s="16" t="s">
        <v>552</v>
      </c>
      <c r="B23" s="17">
        <v>32946.43</v>
      </c>
      <c r="C23" s="17">
        <v>972.34</v>
      </c>
      <c r="D23" s="17">
        <v>40.18</v>
      </c>
      <c r="E23" s="17">
        <v>33958.949999999997</v>
      </c>
      <c r="F23" s="17">
        <v>21866.71</v>
      </c>
      <c r="G23" s="17">
        <v>2071.56</v>
      </c>
      <c r="H23" s="17">
        <v>23938.27</v>
      </c>
      <c r="I23" s="17">
        <v>57897.22</v>
      </c>
    </row>
    <row r="24" spans="1:9" x14ac:dyDescent="0.25">
      <c r="A24" s="16" t="s">
        <v>553</v>
      </c>
      <c r="B24" s="17">
        <v>39584.199999999997</v>
      </c>
      <c r="C24" s="17">
        <v>5909.15</v>
      </c>
      <c r="D24" s="17">
        <v>394.69</v>
      </c>
      <c r="E24" s="17">
        <v>45888.04</v>
      </c>
      <c r="F24" s="17">
        <v>23268.51</v>
      </c>
      <c r="G24" s="17">
        <v>2665.19</v>
      </c>
      <c r="H24" s="17">
        <v>25933.7</v>
      </c>
      <c r="I24" s="17">
        <v>71821.740000000005</v>
      </c>
    </row>
    <row r="25" spans="1:9" x14ac:dyDescent="0.25">
      <c r="A25" s="16" t="s">
        <v>554</v>
      </c>
      <c r="B25" s="17">
        <v>66918.570000000007</v>
      </c>
      <c r="C25" s="17">
        <v>11120.42</v>
      </c>
      <c r="D25" s="17">
        <v>21.8</v>
      </c>
      <c r="E25" s="17">
        <v>78060.789999999994</v>
      </c>
      <c r="F25" s="17">
        <v>10646.24</v>
      </c>
      <c r="G25" s="17">
        <v>1561.28</v>
      </c>
      <c r="H25" s="17">
        <v>12207.52</v>
      </c>
      <c r="I25" s="17">
        <v>90268.31</v>
      </c>
    </row>
    <row r="26" spans="1:9" x14ac:dyDescent="0.25">
      <c r="A26" s="16" t="s">
        <v>555</v>
      </c>
      <c r="B26" s="17">
        <v>631716.99</v>
      </c>
      <c r="C26" s="17">
        <v>731.71</v>
      </c>
      <c r="D26" s="17">
        <v>41.85</v>
      </c>
      <c r="E26" s="17">
        <v>632490.55000000005</v>
      </c>
      <c r="F26" s="17">
        <v>58514.84</v>
      </c>
      <c r="G26" s="17">
        <v>27182.240000000002</v>
      </c>
      <c r="H26" s="17">
        <v>85697.08</v>
      </c>
      <c r="I26" s="17">
        <v>718187.63</v>
      </c>
    </row>
    <row r="27" spans="1:9" x14ac:dyDescent="0.25">
      <c r="A27" s="16" t="s">
        <v>556</v>
      </c>
      <c r="B27" s="17">
        <v>139508.54999999999</v>
      </c>
      <c r="C27" s="17">
        <v>3193.28</v>
      </c>
      <c r="D27" s="17">
        <v>141.32</v>
      </c>
      <c r="E27" s="17">
        <v>142843.15</v>
      </c>
      <c r="F27" s="17">
        <v>98811.27</v>
      </c>
      <c r="G27" s="17">
        <v>59678.17</v>
      </c>
      <c r="H27" s="17">
        <v>158489.44</v>
      </c>
      <c r="I27" s="17">
        <v>301332.59000000003</v>
      </c>
    </row>
    <row r="28" spans="1:9" x14ac:dyDescent="0.25">
      <c r="A28" s="16" t="s">
        <v>557</v>
      </c>
      <c r="B28" s="17">
        <v>54378.66</v>
      </c>
      <c r="C28" s="17">
        <v>9262.19</v>
      </c>
      <c r="D28" s="17">
        <v>0</v>
      </c>
      <c r="E28" s="17">
        <v>63640.85</v>
      </c>
      <c r="F28" s="17">
        <v>14069.67</v>
      </c>
      <c r="G28" s="17">
        <v>5760.36</v>
      </c>
      <c r="H28" s="17">
        <v>19830.03</v>
      </c>
      <c r="I28" s="17">
        <v>83470.880000000005</v>
      </c>
    </row>
    <row r="29" spans="1:9" x14ac:dyDescent="0.25">
      <c r="A29" s="16" t="s">
        <v>558</v>
      </c>
      <c r="B29" s="17">
        <v>103697.95</v>
      </c>
      <c r="C29" s="17">
        <v>5261.39</v>
      </c>
      <c r="D29" s="17">
        <v>0</v>
      </c>
      <c r="E29" s="17">
        <v>108959.34</v>
      </c>
      <c r="F29" s="17">
        <v>54.68</v>
      </c>
      <c r="G29" s="17">
        <v>9735.23</v>
      </c>
      <c r="H29" s="17">
        <v>9789.91</v>
      </c>
      <c r="I29" s="17">
        <v>118749.25</v>
      </c>
    </row>
    <row r="30" spans="1:9" x14ac:dyDescent="0.25">
      <c r="A30" s="16" t="s">
        <v>559</v>
      </c>
      <c r="B30" s="17">
        <v>1214184.08</v>
      </c>
      <c r="C30" s="17">
        <v>1232.98</v>
      </c>
      <c r="D30" s="17">
        <v>6137.14</v>
      </c>
      <c r="E30" s="17">
        <v>1221554.2</v>
      </c>
      <c r="F30" s="17">
        <v>1464.27</v>
      </c>
      <c r="G30" s="17">
        <v>51355.13</v>
      </c>
      <c r="H30" s="17">
        <v>52819.4</v>
      </c>
      <c r="I30" s="17">
        <v>1274373.6000000001</v>
      </c>
    </row>
    <row r="31" spans="1:9" x14ac:dyDescent="0.25">
      <c r="A31" s="16" t="s">
        <v>560</v>
      </c>
      <c r="B31" s="17">
        <v>363041.99</v>
      </c>
      <c r="C31" s="17">
        <v>12272.11</v>
      </c>
      <c r="D31" s="17">
        <v>20781.7</v>
      </c>
      <c r="E31" s="17">
        <v>396095.8</v>
      </c>
      <c r="F31" s="17">
        <v>3288.87</v>
      </c>
      <c r="G31" s="17">
        <v>6535.55</v>
      </c>
      <c r="H31" s="17">
        <v>9824.42</v>
      </c>
      <c r="I31" s="17">
        <v>405920.22</v>
      </c>
    </row>
    <row r="32" spans="1:9" x14ac:dyDescent="0.25">
      <c r="A32" s="16" t="s">
        <v>561</v>
      </c>
      <c r="B32" s="17">
        <v>71251.53</v>
      </c>
      <c r="C32" s="17">
        <v>257.60000000000002</v>
      </c>
      <c r="D32" s="17">
        <v>151.24</v>
      </c>
      <c r="E32" s="17">
        <v>71660.37</v>
      </c>
      <c r="F32" s="17">
        <v>55.73</v>
      </c>
      <c r="G32" s="17">
        <v>864.97</v>
      </c>
      <c r="H32" s="17">
        <v>920.7</v>
      </c>
      <c r="I32" s="17">
        <v>72581.070000000007</v>
      </c>
    </row>
    <row r="33" spans="1:9" x14ac:dyDescent="0.25">
      <c r="A33" s="16" t="s">
        <v>562</v>
      </c>
      <c r="B33" s="17">
        <v>5650.35</v>
      </c>
      <c r="C33" s="17">
        <v>494.18</v>
      </c>
      <c r="D33" s="17">
        <v>0</v>
      </c>
      <c r="E33" s="17">
        <v>6144.53</v>
      </c>
      <c r="F33" s="17">
        <v>36.29</v>
      </c>
      <c r="G33" s="17">
        <v>33527.129999999997</v>
      </c>
      <c r="H33" s="17">
        <v>33563.42</v>
      </c>
      <c r="I33" s="17">
        <v>39707.949999999997</v>
      </c>
    </row>
    <row r="34" spans="1:9" x14ac:dyDescent="0.25">
      <c r="A34" s="16" t="s">
        <v>563</v>
      </c>
      <c r="B34" s="17">
        <v>8402.89</v>
      </c>
      <c r="C34" s="17">
        <v>1556.36</v>
      </c>
      <c r="D34" s="17">
        <v>5771.5</v>
      </c>
      <c r="E34" s="17">
        <v>15730.75</v>
      </c>
      <c r="F34" s="17">
        <v>161.78</v>
      </c>
      <c r="G34" s="17">
        <v>4.57</v>
      </c>
      <c r="H34" s="17">
        <v>166.35</v>
      </c>
      <c r="I34" s="17">
        <v>15897.1</v>
      </c>
    </row>
    <row r="35" spans="1:9" x14ac:dyDescent="0.25">
      <c r="A35" s="16" t="s">
        <v>564</v>
      </c>
      <c r="B35" s="17">
        <v>35267.279999999999</v>
      </c>
      <c r="C35" s="17">
        <v>139.71</v>
      </c>
      <c r="D35" s="17">
        <v>3207.73</v>
      </c>
      <c r="E35" s="17">
        <v>38614.720000000001</v>
      </c>
      <c r="F35" s="17">
        <v>58999.519999999997</v>
      </c>
      <c r="G35" s="17">
        <v>1592.07</v>
      </c>
      <c r="H35" s="17">
        <v>60591.59</v>
      </c>
      <c r="I35" s="17">
        <v>99206.31</v>
      </c>
    </row>
    <row r="36" spans="1:9" x14ac:dyDescent="0.25">
      <c r="A36" s="16" t="s">
        <v>565</v>
      </c>
      <c r="B36" s="17">
        <v>376528.02</v>
      </c>
      <c r="C36" s="17">
        <v>5.26</v>
      </c>
      <c r="D36" s="17">
        <v>2524.0100000000002</v>
      </c>
      <c r="E36" s="17">
        <v>379057.29</v>
      </c>
      <c r="F36" s="17">
        <v>3365.16</v>
      </c>
      <c r="G36" s="17">
        <v>8606.61</v>
      </c>
      <c r="H36" s="17">
        <v>11971.77</v>
      </c>
      <c r="I36" s="17">
        <v>391029.06</v>
      </c>
    </row>
    <row r="37" spans="1:9" x14ac:dyDescent="0.25">
      <c r="A37" s="16" t="s">
        <v>566</v>
      </c>
      <c r="B37" s="17">
        <v>774508.64</v>
      </c>
      <c r="C37" s="17">
        <v>0</v>
      </c>
      <c r="D37" s="17">
        <v>2508</v>
      </c>
      <c r="E37" s="17">
        <v>777016.64</v>
      </c>
      <c r="F37" s="17">
        <v>80.88</v>
      </c>
      <c r="G37" s="17">
        <v>1414.93</v>
      </c>
      <c r="H37" s="17">
        <v>1495.81</v>
      </c>
      <c r="I37" s="17">
        <v>778512.45</v>
      </c>
    </row>
    <row r="38" spans="1:9" x14ac:dyDescent="0.25">
      <c r="A38" s="16" t="s">
        <v>567</v>
      </c>
      <c r="B38" s="17">
        <v>33481.31</v>
      </c>
      <c r="C38" s="17">
        <v>3920.14</v>
      </c>
      <c r="D38" s="17">
        <v>163.82</v>
      </c>
      <c r="E38" s="17">
        <v>37565.269999999997</v>
      </c>
      <c r="F38" s="17">
        <v>19811.84</v>
      </c>
      <c r="G38" s="17">
        <v>15049.36</v>
      </c>
      <c r="H38" s="17">
        <v>34861.199999999997</v>
      </c>
      <c r="I38" s="17">
        <v>72426.47</v>
      </c>
    </row>
    <row r="39" spans="1:9" x14ac:dyDescent="0.25">
      <c r="A39" s="16" t="s">
        <v>568</v>
      </c>
      <c r="B39" s="17">
        <v>19422.71</v>
      </c>
      <c r="C39" s="17">
        <v>1328.99</v>
      </c>
      <c r="D39" s="17">
        <v>84.41</v>
      </c>
      <c r="E39" s="17">
        <v>20836.11</v>
      </c>
      <c r="F39" s="17">
        <v>8203.1200000000008</v>
      </c>
      <c r="G39" s="17">
        <v>5109.68</v>
      </c>
      <c r="H39" s="17">
        <v>13312.8</v>
      </c>
      <c r="I39" s="17">
        <v>34148.910000000003</v>
      </c>
    </row>
    <row r="40" spans="1:9" x14ac:dyDescent="0.25">
      <c r="A40" s="16" t="s">
        <v>569</v>
      </c>
      <c r="B40" s="17">
        <v>10007.99</v>
      </c>
      <c r="C40" s="17">
        <v>9.1999999999999993</v>
      </c>
      <c r="D40" s="17">
        <v>189.14</v>
      </c>
      <c r="E40" s="17">
        <v>10206.33</v>
      </c>
      <c r="F40" s="17">
        <v>7.5</v>
      </c>
      <c r="G40" s="17">
        <v>26.9</v>
      </c>
      <c r="H40" s="17">
        <v>34.4</v>
      </c>
      <c r="I40" s="17">
        <v>10240.73</v>
      </c>
    </row>
    <row r="41" spans="1:9" x14ac:dyDescent="0.25">
      <c r="A41" s="16" t="s">
        <v>570</v>
      </c>
      <c r="B41" s="17">
        <v>192020.32</v>
      </c>
      <c r="C41" s="17">
        <v>1403.68</v>
      </c>
      <c r="D41" s="17">
        <v>4974.8900000000003</v>
      </c>
      <c r="E41" s="17">
        <v>198398.89</v>
      </c>
      <c r="F41" s="17">
        <v>182.95</v>
      </c>
      <c r="G41" s="17">
        <v>512.97</v>
      </c>
      <c r="H41" s="17">
        <v>695.92</v>
      </c>
      <c r="I41" s="17">
        <v>199094.81</v>
      </c>
    </row>
    <row r="42" spans="1:9" x14ac:dyDescent="0.25">
      <c r="A42" s="16" t="s">
        <v>571</v>
      </c>
      <c r="B42" s="17">
        <v>48525.38</v>
      </c>
      <c r="C42" s="17">
        <v>2511.2399999999998</v>
      </c>
      <c r="D42" s="17">
        <v>387.01</v>
      </c>
      <c r="E42" s="17">
        <v>51423.63</v>
      </c>
      <c r="F42" s="17">
        <v>19626.759999999998</v>
      </c>
      <c r="G42" s="17">
        <v>65703.289999999994</v>
      </c>
      <c r="H42" s="17">
        <v>85330.05</v>
      </c>
      <c r="I42" s="17">
        <v>136753.68</v>
      </c>
    </row>
    <row r="43" spans="1:9" x14ac:dyDescent="0.25">
      <c r="A43" s="16" t="s">
        <v>572</v>
      </c>
      <c r="B43" s="17">
        <v>53.2</v>
      </c>
      <c r="C43" s="17">
        <v>0</v>
      </c>
      <c r="D43" s="17">
        <v>0</v>
      </c>
      <c r="E43" s="17">
        <v>53.2</v>
      </c>
      <c r="F43" s="17">
        <v>21.93</v>
      </c>
      <c r="G43" s="17">
        <v>0</v>
      </c>
      <c r="H43" s="17">
        <v>21.93</v>
      </c>
      <c r="I43" s="17">
        <v>75.13</v>
      </c>
    </row>
    <row r="44" spans="1:9" x14ac:dyDescent="0.25">
      <c r="A44" s="16" t="s">
        <v>573</v>
      </c>
      <c r="B44" s="17">
        <v>4.5599999999999996</v>
      </c>
      <c r="C44" s="17">
        <v>0</v>
      </c>
      <c r="D44" s="17">
        <v>0</v>
      </c>
      <c r="E44" s="17">
        <v>4.5599999999999996</v>
      </c>
      <c r="F44" s="17">
        <v>0</v>
      </c>
      <c r="G44" s="17">
        <v>0</v>
      </c>
      <c r="H44" s="17">
        <v>0</v>
      </c>
      <c r="I44" s="17">
        <v>4.5599999999999996</v>
      </c>
    </row>
    <row r="45" spans="1:9" x14ac:dyDescent="0.25">
      <c r="A45" s="16" t="s">
        <v>574</v>
      </c>
      <c r="B45" s="17">
        <v>30287.69</v>
      </c>
      <c r="C45" s="17">
        <v>61.06</v>
      </c>
      <c r="D45" s="17">
        <v>4.97</v>
      </c>
      <c r="E45" s="17">
        <v>30353.72</v>
      </c>
      <c r="F45" s="17">
        <v>50.74</v>
      </c>
      <c r="G45" s="17">
        <v>2213.38</v>
      </c>
      <c r="H45" s="17">
        <v>2264.12</v>
      </c>
      <c r="I45" s="17">
        <v>32617.84</v>
      </c>
    </row>
    <row r="46" spans="1:9" x14ac:dyDescent="0.25">
      <c r="A46" s="16" t="s">
        <v>575</v>
      </c>
      <c r="B46" s="17">
        <v>141317.28</v>
      </c>
      <c r="C46" s="17">
        <v>122326.95</v>
      </c>
      <c r="D46" s="17">
        <v>0</v>
      </c>
      <c r="E46" s="17">
        <v>263644.23</v>
      </c>
      <c r="F46" s="17">
        <v>79.239999999999995</v>
      </c>
      <c r="G46" s="17">
        <v>33693.279999999999</v>
      </c>
      <c r="H46" s="17">
        <v>33772.519999999997</v>
      </c>
      <c r="I46" s="17">
        <v>297416.75</v>
      </c>
    </row>
    <row r="47" spans="1:9" x14ac:dyDescent="0.25">
      <c r="A47" s="16" t="s">
        <v>576</v>
      </c>
      <c r="B47" s="17">
        <v>356168.11</v>
      </c>
      <c r="C47" s="17">
        <v>1679.25</v>
      </c>
      <c r="D47" s="17">
        <v>9629.32</v>
      </c>
      <c r="E47" s="17">
        <v>367476.68</v>
      </c>
      <c r="F47" s="17">
        <v>3615.57</v>
      </c>
      <c r="G47" s="17">
        <v>13353.22</v>
      </c>
      <c r="H47" s="17">
        <v>16968.79</v>
      </c>
      <c r="I47" s="17">
        <v>384445.47</v>
      </c>
    </row>
    <row r="48" spans="1:9" x14ac:dyDescent="0.25">
      <c r="A48" s="16" t="s">
        <v>577</v>
      </c>
      <c r="B48" s="17">
        <v>1193022.49</v>
      </c>
      <c r="C48" s="17">
        <v>84.95</v>
      </c>
      <c r="D48" s="17">
        <v>1013</v>
      </c>
      <c r="E48" s="17">
        <v>1194120.44</v>
      </c>
      <c r="F48" s="17">
        <v>5078.8</v>
      </c>
      <c r="G48" s="17">
        <v>38998.71</v>
      </c>
      <c r="H48" s="17">
        <v>44077.51</v>
      </c>
      <c r="I48" s="17">
        <v>1238197.95</v>
      </c>
    </row>
    <row r="49" spans="1:9" x14ac:dyDescent="0.25">
      <c r="A49" s="16" t="s">
        <v>578</v>
      </c>
      <c r="B49" s="17">
        <v>2097106.31</v>
      </c>
      <c r="C49" s="17">
        <v>832.91</v>
      </c>
      <c r="D49" s="17">
        <v>1141.8499999999999</v>
      </c>
      <c r="E49" s="17">
        <v>2099081.0699999998</v>
      </c>
      <c r="F49" s="17">
        <v>12802.52</v>
      </c>
      <c r="G49" s="17">
        <v>5159.68</v>
      </c>
      <c r="H49" s="17">
        <v>17962.2</v>
      </c>
      <c r="I49" s="17">
        <v>2117043.27</v>
      </c>
    </row>
    <row r="50" spans="1:9" x14ac:dyDescent="0.25">
      <c r="A50" s="16" t="s">
        <v>579</v>
      </c>
      <c r="B50" s="17">
        <v>303924.12</v>
      </c>
      <c r="C50" s="17">
        <v>6237.83</v>
      </c>
      <c r="D50" s="17">
        <v>24658.23</v>
      </c>
      <c r="E50" s="17">
        <v>334820.18</v>
      </c>
      <c r="F50" s="17">
        <v>6993.75</v>
      </c>
      <c r="G50" s="17">
        <v>21158.84</v>
      </c>
      <c r="H50" s="17">
        <v>28152.59</v>
      </c>
      <c r="I50" s="17">
        <v>362972.77</v>
      </c>
    </row>
    <row r="51" spans="1:9" x14ac:dyDescent="0.25">
      <c r="A51" s="16" t="s">
        <v>580</v>
      </c>
      <c r="B51" s="17">
        <v>14035.05</v>
      </c>
      <c r="C51" s="17">
        <v>3</v>
      </c>
      <c r="D51" s="17">
        <v>18135.47</v>
      </c>
      <c r="E51" s="17">
        <v>32173.52</v>
      </c>
      <c r="F51" s="17">
        <v>14677.33</v>
      </c>
      <c r="G51" s="17">
        <v>2072.73</v>
      </c>
      <c r="H51" s="17">
        <v>16750.060000000001</v>
      </c>
      <c r="I51" s="17">
        <v>48923.58</v>
      </c>
    </row>
    <row r="52" spans="1:9" x14ac:dyDescent="0.25">
      <c r="A52" s="16" t="s">
        <v>581</v>
      </c>
      <c r="B52" s="17">
        <v>8829.8799999999992</v>
      </c>
      <c r="C52" s="17">
        <v>3874.31</v>
      </c>
      <c r="D52" s="17">
        <v>8808.9500000000007</v>
      </c>
      <c r="E52" s="17">
        <v>21513.14</v>
      </c>
      <c r="F52" s="17">
        <v>544.44000000000005</v>
      </c>
      <c r="G52" s="17">
        <v>120.49</v>
      </c>
      <c r="H52" s="17">
        <v>664.93</v>
      </c>
      <c r="I52" s="17">
        <v>22178.07</v>
      </c>
    </row>
    <row r="53" spans="1:9" x14ac:dyDescent="0.25">
      <c r="A53" s="16" t="s">
        <v>582</v>
      </c>
      <c r="B53" s="17">
        <v>1832400.73</v>
      </c>
      <c r="C53" s="17">
        <v>2108.39</v>
      </c>
      <c r="D53" s="17">
        <v>100187.45</v>
      </c>
      <c r="E53" s="17">
        <v>1934696.57</v>
      </c>
      <c r="F53" s="17">
        <v>12691.05</v>
      </c>
      <c r="G53" s="17">
        <v>18007.41</v>
      </c>
      <c r="H53" s="17">
        <v>30698.46</v>
      </c>
      <c r="I53" s="17">
        <v>1965395.03</v>
      </c>
    </row>
    <row r="54" spans="1:9" x14ac:dyDescent="0.25">
      <c r="A54" s="16" t="s">
        <v>583</v>
      </c>
      <c r="B54" s="17">
        <v>61742.400000000001</v>
      </c>
      <c r="C54" s="17">
        <v>11481.21</v>
      </c>
      <c r="D54" s="17">
        <v>801.69</v>
      </c>
      <c r="E54" s="17">
        <v>74025.3</v>
      </c>
      <c r="F54" s="17">
        <v>47623.64</v>
      </c>
      <c r="G54" s="17">
        <v>12105.42</v>
      </c>
      <c r="H54" s="17">
        <v>59729.06</v>
      </c>
      <c r="I54" s="17">
        <v>133754.35999999999</v>
      </c>
    </row>
    <row r="55" spans="1:9" x14ac:dyDescent="0.25">
      <c r="A55" s="16" t="s">
        <v>584</v>
      </c>
      <c r="B55" s="17">
        <v>64248.12</v>
      </c>
      <c r="C55" s="17">
        <v>325.77999999999997</v>
      </c>
      <c r="D55" s="17">
        <v>314.32</v>
      </c>
      <c r="E55" s="17">
        <v>64888.22</v>
      </c>
      <c r="F55" s="17">
        <v>6894.14</v>
      </c>
      <c r="G55" s="17">
        <v>20874.2</v>
      </c>
      <c r="H55" s="17">
        <v>27768.34</v>
      </c>
      <c r="I55" s="17">
        <v>92656.56</v>
      </c>
    </row>
    <row r="56" spans="1:9" x14ac:dyDescent="0.25">
      <c r="A56" s="20" t="s">
        <v>585</v>
      </c>
      <c r="B56" s="21">
        <v>2344852.21</v>
      </c>
      <c r="C56" s="21">
        <v>20.57</v>
      </c>
      <c r="D56" s="21">
        <v>48462.42</v>
      </c>
      <c r="E56" s="21">
        <v>2393335.2000000002</v>
      </c>
      <c r="F56" s="21">
        <v>1379.66</v>
      </c>
      <c r="G56" s="21">
        <v>1675.29</v>
      </c>
      <c r="H56" s="21">
        <v>3054.95</v>
      </c>
      <c r="I56" s="21">
        <v>2396390.15</v>
      </c>
    </row>
    <row r="57" spans="1:9" x14ac:dyDescent="0.25">
      <c r="A57" s="18" t="s">
        <v>11</v>
      </c>
      <c r="B57" s="19">
        <f>SUBTOTAL(109,Table134[NPS Fee Acres])</f>
        <v>78138060.579999968</v>
      </c>
      <c r="C57" s="19">
        <f>SUBTOTAL(109,Table134[NPS Less Than Fee Acres])</f>
        <v>276071.81000000006</v>
      </c>
      <c r="D57" s="19">
        <f>SUBTOTAL(109,Table134[Other Federal Fee Acres])</f>
        <v>444480.49000000017</v>
      </c>
      <c r="E57" s="19">
        <f>SUBTOTAL(109,Table134[Subtotal Federal Acres])</f>
        <v>78858612.879999995</v>
      </c>
      <c r="F57" s="19">
        <f>SUBTOTAL(109,Table134[Other Public Acres])</f>
        <v>1192777.33</v>
      </c>
      <c r="G57" s="19">
        <f>SUBTOTAL(109,Table134[Private Acres])</f>
        <v>4280558.0500000007</v>
      </c>
      <c r="H57" s="19">
        <f>SUBTOTAL(109,Table134[Subtotal Non-Federal Acres])</f>
        <v>5473335.3799999971</v>
      </c>
      <c r="I57" s="19">
        <f>SUBTOTAL(109,Table134[Gross Area Acres])</f>
        <v>84331948.25999999</v>
      </c>
    </row>
    <row r="58" spans="1:9" x14ac:dyDescent="0.25">
      <c r="A58" s="25" t="s">
        <v>13</v>
      </c>
      <c r="B58" s="25"/>
      <c r="C58" s="25"/>
      <c r="D58" s="25"/>
      <c r="E58" s="25"/>
      <c r="F58" s="25"/>
      <c r="G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12/31/2008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2018-11-07T21:16:22Z</dcterms:modified>
</cp:coreProperties>
</file>